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FINANCIJSKI PLAN 2026.-2028\"/>
    </mc:Choice>
  </mc:AlternateContent>
  <bookViews>
    <workbookView xWindow="0" yWindow="0" windowWidth="20490" windowHeight="7545"/>
  </bookViews>
  <sheets>
    <sheet name="SAŽETAK" sheetId="1" r:id="rId1"/>
    <sheet name=" Račun prihoda i rashoda" sheetId="2" r:id="rId2"/>
    <sheet name="Prihodi i rashodi po izvorima" sheetId="3" r:id="rId3"/>
    <sheet name="Rashodi prema funkcijskoj kl" sheetId="4" r:id="rId4"/>
    <sheet name="Račun financiranja" sheetId="5" r:id="rId5"/>
    <sheet name="Račun financiranja po izvorima" sheetId="6" r:id="rId6"/>
    <sheet name="POSEBNI DIO" sheetId="7" r:id="rId7"/>
  </sheets>
  <calcPr calcId="162913"/>
</workbook>
</file>

<file path=xl/calcChain.xml><?xml version="1.0" encoding="utf-8"?>
<calcChain xmlns="http://schemas.openxmlformats.org/spreadsheetml/2006/main">
  <c r="B38" i="3" l="1"/>
  <c r="B34" i="3"/>
  <c r="B28" i="3"/>
  <c r="H38" i="7" l="1"/>
  <c r="I38" i="7"/>
  <c r="G38" i="7"/>
  <c r="E7" i="7"/>
  <c r="B13" i="3" l="1"/>
  <c r="F43" i="3"/>
  <c r="F38" i="3"/>
  <c r="F34" i="3"/>
  <c r="F31" i="3"/>
  <c r="F28" i="3"/>
  <c r="F27" i="3" s="1"/>
  <c r="E43" i="3"/>
  <c r="E38" i="3"/>
  <c r="E34" i="3"/>
  <c r="E31" i="3"/>
  <c r="E28" i="3"/>
  <c r="F21" i="3"/>
  <c r="F18" i="3"/>
  <c r="F15" i="3"/>
  <c r="F13" i="3"/>
  <c r="F11" i="3"/>
  <c r="E21" i="3"/>
  <c r="E18" i="3"/>
  <c r="E15" i="3"/>
  <c r="E13" i="3"/>
  <c r="E11" i="3"/>
  <c r="C43" i="3"/>
  <c r="C38" i="3"/>
  <c r="C34" i="3"/>
  <c r="C31" i="3"/>
  <c r="C28" i="3"/>
  <c r="C21" i="3"/>
  <c r="C18" i="3"/>
  <c r="C15" i="3"/>
  <c r="C13" i="3"/>
  <c r="C11" i="3"/>
  <c r="F49" i="2"/>
  <c r="F38" i="2"/>
  <c r="E116" i="2"/>
  <c r="E105" i="2"/>
  <c r="E94" i="2"/>
  <c r="E82" i="2"/>
  <c r="E71" i="2"/>
  <c r="E60" i="2"/>
  <c r="E49" i="2"/>
  <c r="E38" i="2"/>
  <c r="C27" i="3" l="1"/>
  <c r="E27" i="3"/>
  <c r="F10" i="3"/>
  <c r="C10" i="3"/>
  <c r="E10" i="3"/>
  <c r="G11" i="1"/>
  <c r="G8" i="1"/>
  <c r="G14" i="1" l="1"/>
  <c r="E38" i="7"/>
  <c r="E6" i="7" s="1"/>
  <c r="F7" i="7"/>
  <c r="F116" i="2" l="1"/>
  <c r="G116" i="2"/>
  <c r="H116" i="2"/>
  <c r="F105" i="2"/>
  <c r="G105" i="2"/>
  <c r="H105" i="2"/>
  <c r="F94" i="2"/>
  <c r="G94" i="2"/>
  <c r="H94" i="2"/>
  <c r="F82" i="2"/>
  <c r="G82" i="2"/>
  <c r="H82" i="2"/>
  <c r="F71" i="2"/>
  <c r="G71" i="2"/>
  <c r="H71" i="2"/>
  <c r="F60" i="2"/>
  <c r="G60" i="2"/>
  <c r="H60" i="2"/>
  <c r="G49" i="2"/>
  <c r="H49" i="2"/>
  <c r="G38" i="2"/>
  <c r="H38" i="2"/>
  <c r="F12" i="2"/>
  <c r="G12" i="2"/>
  <c r="H12" i="2"/>
  <c r="E12" i="2"/>
  <c r="F37" i="2" l="1"/>
  <c r="H37" i="2"/>
  <c r="G37" i="2"/>
  <c r="E37" i="2"/>
  <c r="D38" i="3" l="1"/>
  <c r="D18" i="3"/>
  <c r="B18" i="3"/>
  <c r="D21" i="3"/>
  <c r="B21" i="3"/>
  <c r="D43" i="3" l="1"/>
  <c r="B43" i="3"/>
  <c r="D34" i="3"/>
  <c r="D31" i="3"/>
  <c r="B31" i="3"/>
  <c r="D28" i="3"/>
  <c r="D15" i="3"/>
  <c r="B15" i="3"/>
  <c r="D13" i="3"/>
  <c r="D11" i="3"/>
  <c r="B11" i="3"/>
  <c r="B27" i="3" l="1"/>
  <c r="B10" i="3"/>
  <c r="D27" i="3"/>
  <c r="D10" i="3"/>
  <c r="F10" i="4"/>
  <c r="E10" i="4"/>
  <c r="D10" i="4"/>
  <c r="C10" i="4"/>
  <c r="B10" i="4"/>
  <c r="F38" i="7" l="1"/>
  <c r="F6" i="7" s="1"/>
  <c r="H7" i="7" l="1"/>
  <c r="H6" i="7" s="1"/>
  <c r="I7" i="7"/>
  <c r="I6" i="7" s="1"/>
  <c r="G7" i="7"/>
  <c r="G6" i="7" s="1"/>
  <c r="G34" i="1" l="1"/>
  <c r="H34" i="1" s="1"/>
  <c r="I34" i="1" s="1"/>
  <c r="J34" i="1" s="1"/>
  <c r="J37" i="1" s="1"/>
  <c r="J21" i="1"/>
  <c r="I21" i="1"/>
  <c r="H21" i="1"/>
  <c r="G21" i="1"/>
  <c r="F21" i="1"/>
  <c r="J11" i="1"/>
  <c r="I11" i="1"/>
  <c r="H11" i="1"/>
  <c r="F11" i="1"/>
  <c r="J8" i="1"/>
  <c r="I8" i="1"/>
  <c r="H8" i="1"/>
  <c r="F8" i="1"/>
  <c r="I14" i="1" l="1"/>
  <c r="I22" i="1" s="1"/>
  <c r="I28" i="1" s="1"/>
  <c r="I29" i="1" s="1"/>
  <c r="F14" i="1"/>
  <c r="F22" i="1" s="1"/>
  <c r="F28" i="1" s="1"/>
  <c r="F29" i="1" s="1"/>
  <c r="H14" i="1"/>
  <c r="H22" i="1" s="1"/>
  <c r="H28" i="1" s="1"/>
  <c r="H29" i="1" s="1"/>
  <c r="J14" i="1"/>
  <c r="J22" i="1" s="1"/>
  <c r="J28" i="1" s="1"/>
  <c r="J29" i="1" s="1"/>
  <c r="G22" i="1"/>
  <c r="G28" i="1" s="1"/>
  <c r="G29" i="1" s="1"/>
</calcChain>
</file>

<file path=xl/sharedStrings.xml><?xml version="1.0" encoding="utf-8"?>
<sst xmlns="http://schemas.openxmlformats.org/spreadsheetml/2006/main" count="537" uniqueCount="206">
  <si>
    <t>I. OPĆI DIO</t>
  </si>
  <si>
    <t>A) SAŽETAK RAČUNA PRIHODA I RASHODA</t>
  </si>
  <si>
    <t>EUR</t>
  </si>
  <si>
    <t>Projekcija proračuna
za 2027.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</si>
  <si>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</si>
  <si>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</si>
  <si>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</si>
  <si>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</si>
  <si>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</si>
  <si>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</si>
  <si>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</si>
  <si>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</si>
  <si>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</si>
  <si>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</si>
  <si>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</si>
  <si>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</si>
  <si>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</si>
  <si>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Projekcija za 2027.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</si>
  <si>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</si>
  <si>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</si>
  <si>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</si>
  <si>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</si>
  <si>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</si>
  <si>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</si>
  <si>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 xml:space="preserve">A. RAČUN PRIHODA I RASHODA </t>
  </si>
  <si>
    <t>PRIHODI POSLOVANJA PREMA EKONOMSKOJ KLASIFIKACIJI</t>
  </si>
  <si>
    <t>Razred</t>
  </si>
  <si>
    <t>Skupina</t>
  </si>
  <si>
    <t>Naziv prihoda</t>
  </si>
  <si>
    <t>Prihodi poslovanja</t>
  </si>
  <si>
    <t>Pomoći iz inozemstva i od subjekata unutar općeg proračuna</t>
  </si>
  <si>
    <t>…</t>
  </si>
  <si>
    <t>Prihodi iz nadležnog proračuna i od HZZO-a temeljem ugovornih obveza</t>
  </si>
  <si>
    <t>Prihodi od prodaje nefinancijske imovine</t>
  </si>
  <si>
    <t>Prihodi od prodaje proizvedene dugotrajne imovine</t>
  </si>
  <si>
    <t>RASHODI POSLOVANJA PREMA EKONOMSKOJ KLASIFIKACIJI</t>
  </si>
  <si>
    <t>Naziv rashoda</t>
  </si>
  <si>
    <t>Projekcija
za 2027.</t>
  </si>
  <si>
    <t>Rashodi poslovanja</t>
  </si>
  <si>
    <t>Rashodi za zaposlene</t>
  </si>
  <si>
    <t>Materijalni rashodi</t>
  </si>
  <si>
    <t>Rashodi za nabavu nefinancijske imovine</t>
  </si>
  <si>
    <t>Rashodi za nabavu neproizvedene dugotrajne imovine</t>
  </si>
  <si>
    <t>PRIHODI POSLOVANJA PREMA IZVORIMA FINANCIRANJA</t>
  </si>
  <si>
    <t>Brojčana oznaka i naziv</t>
  </si>
  <si>
    <t>1 Opći prihodi i primici</t>
  </si>
  <si>
    <t xml:space="preserve">  11 Opći prihodi i primici</t>
  </si>
  <si>
    <t>RASHODI POSLOVANJA PREMA IZVORIMA FINANCIRANJA</t>
  </si>
  <si>
    <t>3 Vlastiti prihodi</t>
  </si>
  <si>
    <t xml:space="preserve">  31 Vlastiti prihodi</t>
  </si>
  <si>
    <t>RASHODI PREMA FUNKCIJSKOJ KLASIFIKACIJI</t>
  </si>
  <si>
    <t>UKUPNI RASHODI</t>
  </si>
  <si>
    <t>B. RAČUN FINANCIRANJA PREMA EKONOMSKOJ KLASIFIKACIJI</t>
  </si>
  <si>
    <t>Naziv</t>
  </si>
  <si>
    <t>PRIMICI UKUPNO</t>
  </si>
  <si>
    <t>Primici od financijske imovine i zaduživanja</t>
  </si>
  <si>
    <t>Primici od zaduživanja</t>
  </si>
  <si>
    <t>IZDACI UKUPNO</t>
  </si>
  <si>
    <t>Izdaci za financijsku imovinu i otplate zajmova</t>
  </si>
  <si>
    <t>Izdaci za otplatu glavnice primljenih kredita i zajmova</t>
  </si>
  <si>
    <t>B. RAČUN FINANCIRANJA PREMA IZVORIMA FINANCIRANJA</t>
  </si>
  <si>
    <t>8 Namjenski primici od zaduživanja</t>
  </si>
  <si>
    <t xml:space="preserve">  81 Namjenski primici od zaduživanja</t>
  </si>
  <si>
    <t>II. POSEBNI DIO</t>
  </si>
  <si>
    <t>Šifra</t>
  </si>
  <si>
    <t xml:space="preserve">Naziv </t>
  </si>
  <si>
    <t>Rashodi za nabavu proizvedene dugotrajne imovine</t>
  </si>
  <si>
    <t>PROGRAM 4001</t>
  </si>
  <si>
    <t xml:space="preserve">RAZVOJ ODGOJNO OBRAZOVNOG SUSTAVA </t>
  </si>
  <si>
    <t>PROGRAM 4040</t>
  </si>
  <si>
    <t>SREDNJOŠKOLSKO OBRAZOVANJE</t>
  </si>
  <si>
    <t>Aktivnost A004001A400103</t>
  </si>
  <si>
    <t>Natjecanja, manifestacije i ostalo</t>
  </si>
  <si>
    <t>Prihodi za posebne namjene PK</t>
  </si>
  <si>
    <t>Izvor financiranja 4.8.1.</t>
  </si>
  <si>
    <t>Aktivnost A004001A400104</t>
  </si>
  <si>
    <t>E škole</t>
  </si>
  <si>
    <t>1.1.1.</t>
  </si>
  <si>
    <t>Opći prihodi i primici</t>
  </si>
  <si>
    <t>Opskrba školskih ustanova higijenskim potrepštinama za učenice</t>
  </si>
  <si>
    <t>Aktivnost A004001T400111</t>
  </si>
  <si>
    <t>Donacije i ostali rashodi</t>
  </si>
  <si>
    <t>Izvor financiranja 1.1.1.</t>
  </si>
  <si>
    <t>Aktivnost A004001T400140</t>
  </si>
  <si>
    <t>Aktivnost A0040A404001</t>
  </si>
  <si>
    <t>Rashodi djelatnosti</t>
  </si>
  <si>
    <t>Vlastiti prihodi PK</t>
  </si>
  <si>
    <t>Financijski rashodi</t>
  </si>
  <si>
    <t>Prihodi posebne namjene-Decentralizacija</t>
  </si>
  <si>
    <t>Donacije PK</t>
  </si>
  <si>
    <t>Aktivnost A004040A404003</t>
  </si>
  <si>
    <t>Izgradnja i uređenje objekta te nabava i održ.opreme</t>
  </si>
  <si>
    <t>BROJČANA OZNAKA I NAZIV</t>
  </si>
  <si>
    <t>05 Zaštita okoliša</t>
  </si>
  <si>
    <t>051 Gospodarenje otpadom</t>
  </si>
  <si>
    <t>052 Gospodarenje otpadnim vodama</t>
  </si>
  <si>
    <t>053 Smanjenje zagađivanja</t>
  </si>
  <si>
    <t>054 Zaštita bioraznolikosti i krajolika</t>
  </si>
  <si>
    <t>055 Istraživanje i razvoj: Zaštita okoliša</t>
  </si>
  <si>
    <t>056 Poslovi i usluge zaštite okoliša koji nisu drugdje svrstani</t>
  </si>
  <si>
    <t>06 Usluge unapređenja stanovanja i zajednice</t>
  </si>
  <si>
    <t>061 Razvoj stanovanja</t>
  </si>
  <si>
    <t>062 Razvoj zajednice</t>
  </si>
  <si>
    <t>063 Opskrba vodom</t>
  </si>
  <si>
    <t>064 Ulična rasvjeta</t>
  </si>
  <si>
    <t>065 Istraživanje i razvoj stanovanja i komunalnih pogodnosti</t>
  </si>
  <si>
    <t>066 Rashodi vezani za stanovanje i kom. pogodnosti koji nisu drugdje svrstani</t>
  </si>
  <si>
    <t>07 Zdravstvo</t>
  </si>
  <si>
    <t>071 "Medicinski proizvodi, pribor i oprema"</t>
  </si>
  <si>
    <t>072 Službe za vanjske pacijente</t>
  </si>
  <si>
    <t>073 Bolničke službe</t>
  </si>
  <si>
    <t>074 Službe javnog zdravstva</t>
  </si>
  <si>
    <t>075 Istraživanje i razvoj zdravstva</t>
  </si>
  <si>
    <t>076 Poslovi i usluge zdravstva koji nisu drugdje svrstani</t>
  </si>
  <si>
    <t>08 "Rekreacija, kultura i religija"</t>
  </si>
  <si>
    <t>081 Službe rekreacije i sporta</t>
  </si>
  <si>
    <t>082 Službe kulture</t>
  </si>
  <si>
    <t>083 Službe emitiranja i izdavanja</t>
  </si>
  <si>
    <t>084 Religijske i druge službe zajednice</t>
  </si>
  <si>
    <t>085 "Istraživanje i razvoj rekreacije, kulture i religije"</t>
  </si>
  <si>
    <t>086 "Rashodi za rekreaciju, kulturu i religiju koji nisu drugdje svrstani"</t>
  </si>
  <si>
    <t>09 Obrazovanje</t>
  </si>
  <si>
    <t>091 Predškolsko i osnovno obrazovanje</t>
  </si>
  <si>
    <t>092 Srednjoškolsko  obrazovanje</t>
  </si>
  <si>
    <t>093 "Poslije srednjoškolsko, ali ne visoko obrazovanje"</t>
  </si>
  <si>
    <t>094 Visoka naobrazba</t>
  </si>
  <si>
    <t>095 Obrazovanje koje se ne može definirati po stupnju</t>
  </si>
  <si>
    <t>096 Dodatne usluge u obrazovanju</t>
  </si>
  <si>
    <t>097 Istraživanje i razvoj obrazovanja</t>
  </si>
  <si>
    <t>098 Usluge obrazovanja koje nisu drugdje svrstane</t>
  </si>
  <si>
    <t>10 Socijalna zaštita</t>
  </si>
  <si>
    <t>101 Bolest i invaliditet</t>
  </si>
  <si>
    <t>102 Starost</t>
  </si>
  <si>
    <t>103 Sljednici</t>
  </si>
  <si>
    <t>104 Obitelj i djeca</t>
  </si>
  <si>
    <t>105 Nezaposlenost</t>
  </si>
  <si>
    <t>106 Stanovanje</t>
  </si>
  <si>
    <t>107 Socijalna pomoć stanovništvu koje nije obuhvaćeno redovnim socijalnim programima</t>
  </si>
  <si>
    <t>108 Istraživanje i razvoj socijalne zaštite</t>
  </si>
  <si>
    <t>109 Aktivnosti socijalne zaštite koje nisu drugdje svrstane</t>
  </si>
  <si>
    <t>SVEUKUPNO PRIHODI</t>
  </si>
  <si>
    <t>Izvor 1. Opći prihodi i primici</t>
  </si>
  <si>
    <t>Izvor 1.1. Opći prihodi i primici</t>
  </si>
  <si>
    <t>Izvor 3. Vlastiti prihodi</t>
  </si>
  <si>
    <t>Izvor 3.2. Vlastiti prihodi proračunskih korisnika</t>
  </si>
  <si>
    <t>Izvor 4. Prihodi za posebne namjene</t>
  </si>
  <si>
    <t>Izvor 4.4. Prihodi za posebne namjene - Decentralizacija</t>
  </si>
  <si>
    <t>Izvor 5. Pomoći</t>
  </si>
  <si>
    <t>Izvor 6.2. Donacije PK SDŽ</t>
  </si>
  <si>
    <t>Izvor 3.2.2. Vlastiti prihodi PK-prenesena sredstva</t>
  </si>
  <si>
    <t>Izvor 4.8. Prihodi za posebne namjene PK</t>
  </si>
  <si>
    <t>Izvor 4.8.2 Prihodi za posebne namjene PK-prenesena sred.</t>
  </si>
  <si>
    <t xml:space="preserve">Izvor 6. Donacije </t>
  </si>
  <si>
    <t>Izradio:</t>
  </si>
  <si>
    <t>Ured računovodstva</t>
  </si>
  <si>
    <t>Nediljka Varenina</t>
  </si>
  <si>
    <t>Odobrila:</t>
  </si>
  <si>
    <t>RAVNATELJICA</t>
  </si>
  <si>
    <t>Ninočka Knežević</t>
  </si>
  <si>
    <t>Izvor</t>
  </si>
  <si>
    <t>Prihodi od imovine</t>
  </si>
  <si>
    <t>3.2.</t>
  </si>
  <si>
    <t>Prihodi od upravnih i administrativnih pristojbi, priistojbi po posebnim propisima i naknada</t>
  </si>
  <si>
    <t>4.8.</t>
  </si>
  <si>
    <t>Prihodi za posebne namjene proračunskih korisnika</t>
  </si>
  <si>
    <t>Prihodi od prodaje proizvoda i robe te pruženih usluga, prihodi od donacija te povrati po protestiranim jamstvima</t>
  </si>
  <si>
    <t>6.2.</t>
  </si>
  <si>
    <t>Donacije proračunskim korisnicima SDŽ</t>
  </si>
  <si>
    <t>1.1.</t>
  </si>
  <si>
    <t>4.4.</t>
  </si>
  <si>
    <t>Prihodi za posebne namjene - Decentralizacija</t>
  </si>
  <si>
    <t>7.2.</t>
  </si>
  <si>
    <t>Prihodi od prodaje nefinancijske imovine PK</t>
  </si>
  <si>
    <t>Pomoći dane u inozemstvo i unutar općeg proračuna</t>
  </si>
  <si>
    <t>Ostali rashodi</t>
  </si>
  <si>
    <t>Rashodi za dodatna ulaganja na nefinancijskoj imovini</t>
  </si>
  <si>
    <t>Aktivnost A004001A400115</t>
  </si>
  <si>
    <t>Osobni pomoćnici i pomoćnici u nastavi</t>
  </si>
  <si>
    <t>Nakande građanima i kućanstvima</t>
  </si>
  <si>
    <t>Izvršenje 2024.</t>
  </si>
  <si>
    <t>Plan 2025.</t>
  </si>
  <si>
    <t>Proračun za 2026.</t>
  </si>
  <si>
    <t>Projekcija proračuna
za 2028.</t>
  </si>
  <si>
    <t>Projekcija za 2028.</t>
  </si>
  <si>
    <t>Projekcija 
za 2028.</t>
  </si>
  <si>
    <t>GLAVA 04</t>
  </si>
  <si>
    <t>IV.GIMNAZIJA MARKO MARULIĆ SPLIT</t>
  </si>
  <si>
    <t>Izvor 1.1. Opći prihodi i primici-prenesena sredstva</t>
  </si>
  <si>
    <t>Izvor 4.8.1. Prihodi za posebne namjene PK</t>
  </si>
  <si>
    <t>KLASA: 400-02/25-01/1</t>
  </si>
  <si>
    <t>FINANCIJSKI PLAN PRORAČUNSKOG KORISNIKA JEDINICE LOKALNE I PODRUČNE (REGIONALNE) SAMOUPRAVE 
ZA 2026. I PROJEKCIJA ZA 2027. I 2028. GODINU</t>
  </si>
  <si>
    <t>Split, 15.10.2025.</t>
  </si>
  <si>
    <t>UR.BROJ: 2181-330-01/3-25-6</t>
  </si>
  <si>
    <t>5.0.</t>
  </si>
  <si>
    <t>5.1.</t>
  </si>
  <si>
    <t>Programi unije PK</t>
  </si>
  <si>
    <t>Pomoći iz državnog proračuna - PK</t>
  </si>
  <si>
    <t>Izvor 5.0.1. Pomoći iz državnog proračuna - PK</t>
  </si>
  <si>
    <t>Izvor 5.1.0. Programi unije PK</t>
  </si>
  <si>
    <t>Izvor 5.0.2 Pomoći iz državnog proračuna - PK-prenesena sred.</t>
  </si>
  <si>
    <t>Izvor 5.1.1. Programi unije PK-prenesena sredstva</t>
  </si>
  <si>
    <t>Izvor financiranja 5.0.1.</t>
  </si>
  <si>
    <t>Izvor financiranja 5.1.0.</t>
  </si>
  <si>
    <t>Izvor financiranja 3.2.1.</t>
  </si>
  <si>
    <t>Izvor financiranja 4.4.1.</t>
  </si>
  <si>
    <t>Izvor financiranja 6.2.1.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</si>
</sst>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0000"/>
      <name val="Arial"/>
    </font>
    <font>
      <b/>
      <sz val="14"/>
      <color rgb="FF000000"/>
      <name val="Arial"/>
    </font>
    <font>
      <sz val="10"/>
      <color rgb="FF000000"/>
      <name val="Arial"/>
    </font>
    <font>
      <sz val="14"/>
      <color rgb="FF000000"/>
      <name val="Arial"/>
    </font>
    <font>
      <b/>
      <sz val="11"/>
      <color theme="1"/>
      <name val="Calibri"/>
    </font>
    <font>
      <b/>
      <sz val="10"/>
      <color theme="1"/>
      <name val="Calibri"/>
    </font>
    <font>
      <b/>
      <sz val="10"/>
      <color rgb="FF000000"/>
      <name val="Arial"/>
    </font>
    <font>
      <b/>
      <sz val="10"/>
      <color theme="1"/>
      <name val="Arial"/>
    </font>
    <font>
      <sz val="11"/>
      <name val="Calibri"/>
    </font>
    <font>
      <sz val="10"/>
      <color theme="1"/>
      <name val="Arial"/>
    </font>
    <font>
      <sz val="12"/>
      <color theme="1"/>
      <name val="Calibri"/>
    </font>
    <font>
      <b/>
      <sz val="12"/>
      <color theme="1"/>
      <name val="Arial"/>
    </font>
    <font>
      <b/>
      <sz val="14"/>
      <color theme="1"/>
      <name val="Arial"/>
    </font>
    <font>
      <sz val="14"/>
      <color theme="1"/>
      <name val="Arial"/>
    </font>
    <font>
      <b/>
      <i/>
      <sz val="9"/>
      <color rgb="FF000000"/>
      <name val="Arial"/>
    </font>
    <font>
      <i/>
      <sz val="10"/>
      <color theme="1"/>
      <name val="Arial"/>
    </font>
    <font>
      <b/>
      <sz val="10"/>
      <color rgb="FF000000"/>
      <name val="Arial"/>
      <family val="2"/>
      <charset val="238"/>
    </font>
    <font>
      <sz val="9"/>
      <name val="Arial"/>
      <family val="2"/>
      <charset val="238"/>
    </font>
    <font>
      <b/>
      <sz val="11"/>
      <name val="Calibri"/>
      <family val="2"/>
      <charset val="238"/>
    </font>
    <font>
      <sz val="10"/>
      <color indexed="8"/>
      <name val="Arial"/>
      <family val="2"/>
      <charset val="238"/>
    </font>
    <font>
      <i/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EEAF6"/>
        <bgColor rgb="FFDEEAF6"/>
      </patternFill>
    </fill>
    <fill>
      <patternFill patternType="solid">
        <fgColor rgb="FFD8D8D8"/>
        <bgColor rgb="FFD8D8D8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2" fillId="0" borderId="0"/>
    <xf numFmtId="0" fontId="34" fillId="0" borderId="0"/>
  </cellStyleXfs>
  <cellXfs count="246">
    <xf numFmtId="0" fontId="0" fillId="0" borderId="0" xfId="0" applyFont="1" applyAlignme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1" fillId="0" borderId="2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0" borderId="3" xfId="0" applyFont="1" applyBorder="1" applyAlignment="1">
      <alignment horizontal="center" wrapText="1"/>
    </xf>
    <xf numFmtId="0" fontId="11" fillId="0" borderId="3" xfId="0" applyFont="1" applyBorder="1" applyAlignment="1">
      <alignment horizontal="left"/>
    </xf>
    <xf numFmtId="0" fontId="11" fillId="2" borderId="4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left" vertical="center"/>
    </xf>
    <xf numFmtId="0" fontId="14" fillId="3" borderId="7" xfId="0" applyFont="1" applyFill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/>
    <xf numFmtId="0" fontId="15" fillId="0" borderId="0" xfId="0" applyFont="1" applyAlignment="1">
      <alignment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4" fillId="0" borderId="0" xfId="0" applyFont="1"/>
    <xf numFmtId="0" fontId="12" fillId="0" borderId="2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12" fillId="0" borderId="3" xfId="0" applyFont="1" applyBorder="1" applyAlignment="1">
      <alignment horizontal="center" wrapText="1"/>
    </xf>
    <xf numFmtId="0" fontId="12" fillId="0" borderId="3" xfId="0" applyFont="1" applyBorder="1" applyAlignment="1">
      <alignment horizontal="left"/>
    </xf>
    <xf numFmtId="0" fontId="11" fillId="4" borderId="4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3" fontId="7" fillId="2" borderId="9" xfId="0" applyNumberFormat="1" applyFont="1" applyFill="1" applyBorder="1" applyAlignment="1">
      <alignment horizontal="right"/>
    </xf>
    <xf numFmtId="3" fontId="7" fillId="2" borderId="4" xfId="0" applyNumberFormat="1" applyFont="1" applyFill="1" applyBorder="1" applyAlignment="1">
      <alignment horizontal="right"/>
    </xf>
    <xf numFmtId="0" fontId="14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vertical="center" wrapText="1"/>
    </xf>
    <xf numFmtId="0" fontId="14" fillId="2" borderId="4" xfId="0" applyFont="1" applyFill="1" applyBorder="1" applyAlignment="1">
      <alignment vertical="center" wrapText="1"/>
    </xf>
    <xf numFmtId="3" fontId="7" fillId="2" borderId="4" xfId="0" applyNumberFormat="1" applyFont="1" applyFill="1" applyBorder="1" applyAlignment="1">
      <alignment horizontal="right" wrapText="1"/>
    </xf>
    <xf numFmtId="0" fontId="11" fillId="0" borderId="4" xfId="0" applyFont="1" applyBorder="1" applyAlignment="1">
      <alignment horizontal="left" vertical="center" wrapText="1"/>
    </xf>
    <xf numFmtId="0" fontId="20" fillId="2" borderId="4" xfId="0" quotePrefix="1" applyFont="1" applyFill="1" applyBorder="1" applyAlignment="1">
      <alignment horizontal="left" vertical="center"/>
    </xf>
    <xf numFmtId="0" fontId="20" fillId="2" borderId="4" xfId="0" quotePrefix="1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0" fillId="0" borderId="0" xfId="0" applyFont="1" applyAlignment="1"/>
    <xf numFmtId="4" fontId="7" fillId="2" borderId="9" xfId="0" applyNumberFormat="1" applyFont="1" applyFill="1" applyBorder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0" fontId="21" fillId="5" borderId="25" xfId="0" applyFont="1" applyFill="1" applyBorder="1" applyAlignment="1">
      <alignment horizontal="left" vertical="center" wrapText="1"/>
    </xf>
    <xf numFmtId="0" fontId="4" fillId="0" borderId="0" xfId="0" applyFont="1" applyAlignment="1"/>
    <xf numFmtId="0" fontId="0" fillId="0" borderId="0" xfId="0"/>
    <xf numFmtId="0" fontId="29" fillId="0" borderId="0" xfId="0" applyNumberFormat="1" applyFont="1" applyFill="1" applyBorder="1" applyAlignment="1" applyProtection="1">
      <alignment horizontal="center" vertical="center" wrapText="1"/>
    </xf>
    <xf numFmtId="0" fontId="30" fillId="0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>
      <alignment vertical="center" wrapText="1"/>
    </xf>
    <xf numFmtId="0" fontId="29" fillId="9" borderId="13" xfId="0" applyNumberFormat="1" applyFont="1" applyFill="1" applyBorder="1" applyAlignment="1" applyProtection="1">
      <alignment horizontal="center" vertical="center" wrapText="1"/>
    </xf>
    <xf numFmtId="0" fontId="31" fillId="7" borderId="13" xfId="0" applyNumberFormat="1" applyFont="1" applyFill="1" applyBorder="1" applyAlignment="1" applyProtection="1">
      <alignment horizontal="left" vertical="center" wrapText="1"/>
    </xf>
    <xf numFmtId="0" fontId="0" fillId="0" borderId="0" xfId="0" applyFont="1" applyAlignment="1"/>
    <xf numFmtId="0" fontId="11" fillId="10" borderId="4" xfId="0" applyFont="1" applyFill="1" applyBorder="1" applyAlignment="1">
      <alignment horizontal="left" vertical="center" wrapText="1"/>
    </xf>
    <xf numFmtId="0" fontId="36" fillId="10" borderId="4" xfId="0" applyFont="1" applyFill="1" applyBorder="1" applyAlignment="1">
      <alignment horizontal="left" vertical="center" wrapText="1"/>
    </xf>
    <xf numFmtId="0" fontId="21" fillId="10" borderId="4" xfId="0" applyFont="1" applyFill="1" applyBorder="1" applyAlignment="1">
      <alignment horizontal="left" vertical="center" wrapText="1"/>
    </xf>
    <xf numFmtId="0" fontId="0" fillId="0" borderId="13" xfId="0" applyFont="1" applyBorder="1" applyAlignment="1"/>
    <xf numFmtId="0" fontId="37" fillId="2" borderId="26" xfId="0" quotePrefix="1" applyFont="1" applyFill="1" applyBorder="1" applyAlignment="1">
      <alignment horizontal="left" vertical="center"/>
    </xf>
    <xf numFmtId="0" fontId="37" fillId="0" borderId="13" xfId="0" applyFont="1" applyBorder="1" applyAlignment="1"/>
    <xf numFmtId="0" fontId="38" fillId="2" borderId="4" xfId="0" applyFont="1" applyFill="1" applyBorder="1" applyAlignment="1">
      <alignment vertical="center" wrapText="1"/>
    </xf>
    <xf numFmtId="0" fontId="37" fillId="2" borderId="4" xfId="0" quotePrefix="1" applyFont="1" applyFill="1" applyBorder="1" applyAlignment="1">
      <alignment horizontal="left" vertical="center"/>
    </xf>
    <xf numFmtId="0" fontId="33" fillId="0" borderId="13" xfId="0" applyFont="1" applyBorder="1" applyAlignment="1"/>
    <xf numFmtId="0" fontId="39" fillId="0" borderId="0" xfId="0" applyFont="1"/>
    <xf numFmtId="0" fontId="34" fillId="0" borderId="0" xfId="2" applyFont="1" applyFill="1" applyBorder="1"/>
    <xf numFmtId="0" fontId="35" fillId="0" borderId="0" xfId="0" applyFont="1"/>
    <xf numFmtId="4" fontId="7" fillId="2" borderId="25" xfId="0" applyNumberFormat="1" applyFont="1" applyFill="1" applyBorder="1" applyAlignment="1">
      <alignment horizontal="right"/>
    </xf>
    <xf numFmtId="4" fontId="11" fillId="0" borderId="8" xfId="0" applyNumberFormat="1" applyFont="1" applyBorder="1" applyAlignment="1">
      <alignment horizontal="right" vertical="center" wrapText="1"/>
    </xf>
    <xf numFmtId="4" fontId="0" fillId="0" borderId="13" xfId="0" applyNumberFormat="1" applyFont="1" applyBorder="1" applyAlignment="1">
      <alignment horizontal="right"/>
    </xf>
    <xf numFmtId="4" fontId="11" fillId="10" borderId="9" xfId="0" applyNumberFormat="1" applyFont="1" applyFill="1" applyBorder="1" applyAlignment="1">
      <alignment horizontal="right" vertical="center" wrapText="1"/>
    </xf>
    <xf numFmtId="4" fontId="21" fillId="10" borderId="9" xfId="0" applyNumberFormat="1" applyFont="1" applyFill="1" applyBorder="1" applyAlignment="1">
      <alignment horizontal="right" vertical="center" wrapText="1"/>
    </xf>
    <xf numFmtId="4" fontId="36" fillId="10" borderId="9" xfId="0" applyNumberFormat="1" applyFont="1" applyFill="1" applyBorder="1" applyAlignment="1">
      <alignment horizontal="right" vertical="center" wrapText="1"/>
    </xf>
    <xf numFmtId="4" fontId="21" fillId="2" borderId="9" xfId="0" applyNumberFormat="1" applyFont="1" applyFill="1" applyBorder="1" applyAlignment="1">
      <alignment horizontal="right"/>
    </xf>
    <xf numFmtId="4" fontId="33" fillId="0" borderId="13" xfId="0" applyNumberFormat="1" applyFont="1" applyBorder="1" applyAlignment="1">
      <alignment horizontal="right"/>
    </xf>
    <xf numFmtId="0" fontId="31" fillId="4" borderId="9" xfId="0" applyFont="1" applyFill="1" applyBorder="1" applyAlignment="1">
      <alignment horizontal="center" vertical="center" wrapText="1"/>
    </xf>
    <xf numFmtId="4" fontId="31" fillId="9" borderId="10" xfId="0" quotePrefix="1" applyNumberFormat="1" applyFont="1" applyFill="1" applyBorder="1" applyAlignment="1">
      <alignment horizontal="right"/>
    </xf>
    <xf numFmtId="4" fontId="11" fillId="3" borderId="4" xfId="0" applyNumberFormat="1" applyFont="1" applyFill="1" applyBorder="1" applyAlignment="1">
      <alignment horizontal="right"/>
    </xf>
    <xf numFmtId="4" fontId="11" fillId="0" borderId="4" xfId="0" applyNumberFormat="1" applyFont="1" applyBorder="1" applyAlignment="1">
      <alignment horizontal="right"/>
    </xf>
    <xf numFmtId="4" fontId="11" fillId="0" borderId="4" xfId="0" applyNumberFormat="1" applyFont="1" applyBorder="1" applyAlignment="1">
      <alignment horizontal="right" wrapText="1"/>
    </xf>
    <xf numFmtId="4" fontId="12" fillId="4" borderId="6" xfId="0" applyNumberFormat="1" applyFont="1" applyFill="1" applyBorder="1" applyAlignment="1">
      <alignment horizontal="right"/>
    </xf>
    <xf numFmtId="4" fontId="12" fillId="4" borderId="4" xfId="0" applyNumberFormat="1" applyFont="1" applyFill="1" applyBorder="1" applyAlignment="1">
      <alignment horizontal="right" wrapText="1"/>
    </xf>
    <xf numFmtId="4" fontId="12" fillId="3" borderId="6" xfId="0" applyNumberFormat="1" applyFont="1" applyFill="1" applyBorder="1" applyAlignment="1">
      <alignment horizontal="right"/>
    </xf>
    <xf numFmtId="4" fontId="12" fillId="3" borderId="4" xfId="0" applyNumberFormat="1" applyFont="1" applyFill="1" applyBorder="1" applyAlignment="1">
      <alignment horizontal="right"/>
    </xf>
    <xf numFmtId="4" fontId="11" fillId="3" borderId="6" xfId="0" applyNumberFormat="1" applyFont="1" applyFill="1" applyBorder="1" applyAlignment="1">
      <alignment horizontal="right"/>
    </xf>
    <xf numFmtId="0" fontId="29" fillId="9" borderId="12" xfId="0" applyNumberFormat="1" applyFont="1" applyFill="1" applyBorder="1" applyAlignment="1" applyProtection="1">
      <alignment horizontal="center" vertical="center" wrapText="1"/>
    </xf>
    <xf numFmtId="0" fontId="34" fillId="7" borderId="13" xfId="0" applyNumberFormat="1" applyFont="1" applyFill="1" applyBorder="1" applyAlignment="1" applyProtection="1">
      <alignment horizontal="left" vertical="center" wrapText="1"/>
    </xf>
    <xf numFmtId="0" fontId="34" fillId="11" borderId="13" xfId="0" applyNumberFormat="1" applyFont="1" applyFill="1" applyBorder="1" applyAlignment="1" applyProtection="1">
      <alignment horizontal="left" vertical="center" wrapText="1"/>
    </xf>
    <xf numFmtId="0" fontId="34" fillId="7" borderId="13" xfId="0" quotePrefix="1" applyFont="1" applyFill="1" applyBorder="1" applyAlignment="1">
      <alignment horizontal="left" vertical="center"/>
    </xf>
    <xf numFmtId="0" fontId="40" fillId="7" borderId="13" xfId="0" quotePrefix="1" applyFont="1" applyFill="1" applyBorder="1" applyAlignment="1">
      <alignment horizontal="left" vertical="center"/>
    </xf>
    <xf numFmtId="0" fontId="31" fillId="7" borderId="13" xfId="0" quotePrefix="1" applyFont="1" applyFill="1" applyBorder="1" applyAlignment="1">
      <alignment horizontal="left" vertical="center"/>
    </xf>
    <xf numFmtId="0" fontId="40" fillId="7" borderId="13" xfId="0" applyNumberFormat="1" applyFont="1" applyFill="1" applyBorder="1" applyAlignment="1" applyProtection="1">
      <alignment horizontal="left" vertical="center" wrapText="1"/>
    </xf>
    <xf numFmtId="0" fontId="40" fillId="7" borderId="13" xfId="0" quotePrefix="1" applyFont="1" applyFill="1" applyBorder="1" applyAlignment="1">
      <alignment horizontal="left" vertical="center" wrapText="1"/>
    </xf>
    <xf numFmtId="0" fontId="40" fillId="11" borderId="13" xfId="0" quotePrefix="1" applyFont="1" applyFill="1" applyBorder="1" applyAlignment="1">
      <alignment horizontal="left" vertical="center"/>
    </xf>
    <xf numFmtId="0" fontId="31" fillId="7" borderId="13" xfId="0" applyFont="1" applyFill="1" applyBorder="1" applyAlignment="1">
      <alignment horizontal="left" vertical="center"/>
    </xf>
    <xf numFmtId="0" fontId="31" fillId="7" borderId="13" xfId="0" applyNumberFormat="1" applyFont="1" applyFill="1" applyBorder="1" applyAlignment="1" applyProtection="1">
      <alignment horizontal="left" vertical="center"/>
    </xf>
    <xf numFmtId="0" fontId="31" fillId="7" borderId="13" xfId="0" applyNumberFormat="1" applyFont="1" applyFill="1" applyBorder="1" applyAlignment="1" applyProtection="1">
      <alignment vertical="center" wrapText="1"/>
    </xf>
    <xf numFmtId="0" fontId="34" fillId="7" borderId="13" xfId="0" applyNumberFormat="1" applyFont="1" applyFill="1" applyBorder="1" applyAlignment="1" applyProtection="1">
      <alignment vertical="center" wrapText="1"/>
    </xf>
    <xf numFmtId="0" fontId="34" fillId="11" borderId="13" xfId="0" quotePrefix="1" applyFont="1" applyFill="1" applyBorder="1" applyAlignment="1">
      <alignment horizontal="left" vertical="center"/>
    </xf>
    <xf numFmtId="0" fontId="34" fillId="11" borderId="13" xfId="0" applyNumberFormat="1" applyFont="1" applyFill="1" applyBorder="1" applyAlignment="1" applyProtection="1">
      <alignment vertical="center" wrapText="1"/>
    </xf>
    <xf numFmtId="0" fontId="0" fillId="0" borderId="0" xfId="0" applyFont="1" applyAlignment="1"/>
    <xf numFmtId="0" fontId="21" fillId="4" borderId="9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41" fillId="0" borderId="0" xfId="0" applyFont="1"/>
    <xf numFmtId="0" fontId="42" fillId="0" borderId="0" xfId="0" applyFont="1"/>
    <xf numFmtId="0" fontId="42" fillId="0" borderId="0" xfId="0" applyFont="1" applyAlignment="1"/>
    <xf numFmtId="0" fontId="41" fillId="0" borderId="0" xfId="0" applyFont="1" applyAlignment="1">
      <alignment vertical="center"/>
    </xf>
    <xf numFmtId="0" fontId="34" fillId="0" borderId="0" xfId="0" applyFont="1"/>
    <xf numFmtId="0" fontId="3" fillId="0" borderId="0" xfId="0" applyFont="1" applyAlignment="1"/>
    <xf numFmtId="0" fontId="43" fillId="0" borderId="0" xfId="0" applyFont="1" applyAlignment="1">
      <alignment horizontal="left"/>
    </xf>
    <xf numFmtId="0" fontId="0" fillId="0" borderId="0" xfId="0" applyFont="1" applyAlignment="1"/>
    <xf numFmtId="0" fontId="21" fillId="4" borderId="25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6" fillId="7" borderId="12" xfId="0" applyNumberFormat="1" applyFont="1" applyFill="1" applyBorder="1" applyAlignment="1" applyProtection="1">
      <alignment horizontal="left" vertical="center" wrapText="1"/>
    </xf>
    <xf numFmtId="0" fontId="25" fillId="6" borderId="12" xfId="0" applyNumberFormat="1" applyFont="1" applyFill="1" applyBorder="1" applyAlignment="1" applyProtection="1">
      <alignment horizontal="left" vertical="center" wrapText="1"/>
    </xf>
    <xf numFmtId="0" fontId="22" fillId="7" borderId="12" xfId="0" applyNumberFormat="1" applyFont="1" applyFill="1" applyBorder="1" applyAlignment="1" applyProtection="1">
      <alignment horizontal="left" vertical="center" wrapText="1"/>
    </xf>
    <xf numFmtId="0" fontId="22" fillId="7" borderId="10" xfId="0" applyNumberFormat="1" applyFont="1" applyFill="1" applyBorder="1" applyAlignment="1" applyProtection="1">
      <alignment horizontal="left" vertical="center" wrapText="1" indent="1"/>
    </xf>
    <xf numFmtId="0" fontId="22" fillId="7" borderId="11" xfId="0" applyNumberFormat="1" applyFont="1" applyFill="1" applyBorder="1" applyAlignment="1" applyProtection="1">
      <alignment horizontal="left" vertical="center" wrapText="1" indent="1"/>
    </xf>
    <xf numFmtId="0" fontId="22" fillId="7" borderId="12" xfId="0" applyNumberFormat="1" applyFont="1" applyFill="1" applyBorder="1" applyAlignment="1" applyProtection="1">
      <alignment horizontal="left" vertical="center" wrapText="1" indent="1"/>
    </xf>
    <xf numFmtId="0" fontId="31" fillId="2" borderId="13" xfId="0" applyFont="1" applyFill="1" applyBorder="1" applyAlignment="1">
      <alignment horizontal="left" vertical="center" wrapText="1"/>
    </xf>
    <xf numFmtId="0" fontId="25" fillId="6" borderId="29" xfId="0" applyNumberFormat="1" applyFont="1" applyFill="1" applyBorder="1" applyAlignment="1" applyProtection="1">
      <alignment horizontal="left" vertical="center" wrapText="1"/>
    </xf>
    <xf numFmtId="0" fontId="31" fillId="2" borderId="9" xfId="0" applyFont="1" applyFill="1" applyBorder="1" applyAlignment="1">
      <alignment horizontal="left" vertical="center" wrapText="1"/>
    </xf>
    <xf numFmtId="0" fontId="31" fillId="2" borderId="14" xfId="0" applyFont="1" applyFill="1" applyBorder="1" applyAlignment="1">
      <alignment horizontal="left" vertical="center" wrapText="1"/>
    </xf>
    <xf numFmtId="0" fontId="31" fillId="5" borderId="14" xfId="0" applyFont="1" applyFill="1" applyBorder="1" applyAlignment="1">
      <alignment horizontal="left" vertical="center" wrapText="1"/>
    </xf>
    <xf numFmtId="0" fontId="2" fillId="0" borderId="13" xfId="0" applyFont="1" applyBorder="1" applyAlignment="1"/>
    <xf numFmtId="4" fontId="31" fillId="10" borderId="9" xfId="0" applyNumberFormat="1" applyFont="1" applyFill="1" applyBorder="1" applyAlignment="1">
      <alignment horizontal="right" vertical="center" wrapText="1"/>
    </xf>
    <xf numFmtId="4" fontId="34" fillId="10" borderId="9" xfId="0" applyNumberFormat="1" applyFont="1" applyFill="1" applyBorder="1" applyAlignment="1">
      <alignment horizontal="right" vertical="center" wrapText="1"/>
    </xf>
    <xf numFmtId="4" fontId="31" fillId="0" borderId="8" xfId="0" applyNumberFormat="1" applyFont="1" applyBorder="1" applyAlignment="1">
      <alignment horizontal="right" vertical="center" wrapText="1"/>
    </xf>
    <xf numFmtId="4" fontId="31" fillId="2" borderId="9" xfId="0" applyNumberFormat="1" applyFont="1" applyFill="1" applyBorder="1" applyAlignment="1">
      <alignment horizontal="right"/>
    </xf>
    <xf numFmtId="4" fontId="34" fillId="2" borderId="4" xfId="0" applyNumberFormat="1" applyFont="1" applyFill="1" applyBorder="1" applyAlignment="1">
      <alignment horizontal="right"/>
    </xf>
    <xf numFmtId="4" fontId="34" fillId="2" borderId="9" xfId="0" applyNumberFormat="1" applyFont="1" applyFill="1" applyBorder="1" applyAlignment="1">
      <alignment horizontal="right"/>
    </xf>
    <xf numFmtId="4" fontId="34" fillId="2" borderId="26" xfId="0" applyNumberFormat="1" applyFont="1" applyFill="1" applyBorder="1" applyAlignment="1">
      <alignment horizontal="right"/>
    </xf>
    <xf numFmtId="4" fontId="45" fillId="0" borderId="13" xfId="0" applyNumberFormat="1" applyFont="1" applyBorder="1" applyAlignment="1">
      <alignment horizontal="right"/>
    </xf>
    <xf numFmtId="4" fontId="46" fillId="0" borderId="13" xfId="0" applyNumberFormat="1" applyFont="1" applyBorder="1" applyAlignment="1">
      <alignment horizontal="right"/>
    </xf>
    <xf numFmtId="4" fontId="31" fillId="7" borderId="13" xfId="0" applyNumberFormat="1" applyFont="1" applyFill="1" applyBorder="1" applyAlignment="1" applyProtection="1">
      <alignment horizontal="right" vertical="center" wrapText="1"/>
    </xf>
    <xf numFmtId="0" fontId="31" fillId="0" borderId="13" xfId="1" applyNumberFormat="1" applyFont="1" applyFill="1" applyBorder="1" applyAlignment="1" applyProtection="1">
      <alignment horizontal="left" vertical="center" wrapText="1"/>
    </xf>
    <xf numFmtId="4" fontId="31" fillId="0" borderId="13" xfId="1" applyNumberFormat="1" applyFont="1" applyFill="1" applyBorder="1" applyAlignment="1" applyProtection="1">
      <alignment horizontal="left" vertical="center" wrapText="1"/>
    </xf>
    <xf numFmtId="4" fontId="34" fillId="7" borderId="13" xfId="0" applyNumberFormat="1" applyFont="1" applyFill="1" applyBorder="1" applyAlignment="1">
      <alignment horizontal="right"/>
    </xf>
    <xf numFmtId="0" fontId="40" fillId="0" borderId="13" xfId="1" applyNumberFormat="1" applyFont="1" applyFill="1" applyBorder="1" applyAlignment="1" applyProtection="1">
      <alignment horizontal="left" vertical="center" wrapText="1"/>
    </xf>
    <xf numFmtId="4" fontId="40" fillId="0" borderId="13" xfId="1" applyNumberFormat="1" applyFont="1" applyFill="1" applyBorder="1" applyAlignment="1" applyProtection="1">
      <alignment horizontal="left" vertical="center" wrapText="1"/>
    </xf>
    <xf numFmtId="4" fontId="40" fillId="7" borderId="13" xfId="0" applyNumberFormat="1" applyFont="1" applyFill="1" applyBorder="1" applyAlignment="1">
      <alignment horizontal="right"/>
    </xf>
    <xf numFmtId="4" fontId="47" fillId="0" borderId="13" xfId="0" applyNumberFormat="1" applyFont="1" applyBorder="1"/>
    <xf numFmtId="4" fontId="45" fillId="0" borderId="13" xfId="0" applyNumberFormat="1" applyFont="1" applyBorder="1"/>
    <xf numFmtId="4" fontId="40" fillId="0" borderId="13" xfId="1" applyNumberFormat="1" applyFont="1" applyFill="1" applyBorder="1" applyAlignment="1" applyProtection="1">
      <alignment vertical="center" wrapText="1"/>
    </xf>
    <xf numFmtId="4" fontId="47" fillId="0" borderId="13" xfId="0" applyNumberFormat="1" applyFont="1" applyBorder="1" applyAlignment="1"/>
    <xf numFmtId="4" fontId="31" fillId="0" borderId="13" xfId="1" applyNumberFormat="1" applyFont="1" applyFill="1" applyBorder="1" applyAlignment="1" applyProtection="1">
      <alignment vertical="center" wrapText="1"/>
    </xf>
    <xf numFmtId="4" fontId="45" fillId="0" borderId="13" xfId="0" applyNumberFormat="1" applyFont="1" applyBorder="1" applyAlignment="1"/>
    <xf numFmtId="0" fontId="48" fillId="0" borderId="13" xfId="1" applyNumberFormat="1" applyFont="1" applyFill="1" applyBorder="1" applyAlignment="1" applyProtection="1">
      <alignment horizontal="right" vertical="center" wrapText="1"/>
    </xf>
    <xf numFmtId="4" fontId="48" fillId="0" borderId="13" xfId="1" applyNumberFormat="1" applyFont="1" applyFill="1" applyBorder="1" applyAlignment="1" applyProtection="1">
      <alignment horizontal="right" vertical="center" wrapText="1"/>
    </xf>
    <xf numFmtId="4" fontId="31" fillId="5" borderId="25" xfId="0" applyNumberFormat="1" applyFont="1" applyFill="1" applyBorder="1" applyAlignment="1">
      <alignment horizontal="right"/>
    </xf>
    <xf numFmtId="4" fontId="31" fillId="5" borderId="26" xfId="0" applyNumberFormat="1" applyFont="1" applyFill="1" applyBorder="1" applyAlignment="1">
      <alignment horizontal="right"/>
    </xf>
    <xf numFmtId="4" fontId="34" fillId="2" borderId="13" xfId="0" applyNumberFormat="1" applyFont="1" applyFill="1" applyBorder="1" applyAlignment="1">
      <alignment horizontal="right"/>
    </xf>
    <xf numFmtId="4" fontId="34" fillId="5" borderId="14" xfId="0" applyNumberFormat="1" applyFont="1" applyFill="1" applyBorder="1" applyAlignment="1">
      <alignment horizontal="right"/>
    </xf>
    <xf numFmtId="4" fontId="34" fillId="5" borderId="30" xfId="0" applyNumberFormat="1" applyFont="1" applyFill="1" applyBorder="1" applyAlignment="1">
      <alignment horizontal="right"/>
    </xf>
    <xf numFmtId="4" fontId="34" fillId="2" borderId="4" xfId="0" applyNumberFormat="1" applyFont="1" applyFill="1" applyBorder="1" applyAlignment="1">
      <alignment horizontal="right" wrapText="1"/>
    </xf>
    <xf numFmtId="4" fontId="34" fillId="5" borderId="9" xfId="0" applyNumberFormat="1" applyFont="1" applyFill="1" applyBorder="1" applyAlignment="1">
      <alignment horizontal="right"/>
    </xf>
    <xf numFmtId="4" fontId="34" fillId="5" borderId="4" xfId="0" applyNumberFormat="1" applyFont="1" applyFill="1" applyBorder="1" applyAlignment="1">
      <alignment horizontal="right"/>
    </xf>
    <xf numFmtId="4" fontId="34" fillId="2" borderId="14" xfId="0" applyNumberFormat="1" applyFont="1" applyFill="1" applyBorder="1" applyAlignment="1">
      <alignment horizontal="right"/>
    </xf>
    <xf numFmtId="4" fontId="34" fillId="2" borderId="30" xfId="0" applyNumberFormat="1" applyFont="1" applyFill="1" applyBorder="1" applyAlignment="1">
      <alignment horizontal="right"/>
    </xf>
    <xf numFmtId="4" fontId="22" fillId="6" borderId="12" xfId="0" applyNumberFormat="1" applyFont="1" applyFill="1" applyBorder="1" applyAlignment="1" applyProtection="1">
      <alignment horizontal="right" vertical="center" wrapText="1"/>
    </xf>
    <xf numFmtId="4" fontId="22" fillId="6" borderId="13" xfId="0" applyNumberFormat="1" applyFont="1" applyFill="1" applyBorder="1" applyAlignment="1">
      <alignment horizontal="right"/>
    </xf>
    <xf numFmtId="4" fontId="22" fillId="6" borderId="13" xfId="0" applyNumberFormat="1" applyFont="1" applyFill="1" applyBorder="1" applyAlignment="1"/>
    <xf numFmtId="4" fontId="31" fillId="5" borderId="9" xfId="0" applyNumberFormat="1" applyFont="1" applyFill="1" applyBorder="1" applyAlignment="1">
      <alignment horizontal="right"/>
    </xf>
    <xf numFmtId="4" fontId="22" fillId="7" borderId="12" xfId="0" applyNumberFormat="1" applyFont="1" applyFill="1" applyBorder="1" applyAlignment="1" applyProtection="1">
      <alignment horizontal="right" vertical="center" wrapText="1"/>
    </xf>
    <xf numFmtId="4" fontId="22" fillId="7" borderId="13" xfId="0" applyNumberFormat="1" applyFont="1" applyFill="1" applyBorder="1" applyAlignment="1">
      <alignment horizontal="right"/>
    </xf>
    <xf numFmtId="4" fontId="22" fillId="7" borderId="13" xfId="0" applyNumberFormat="1" applyFont="1" applyFill="1" applyBorder="1" applyAlignment="1"/>
    <xf numFmtId="3" fontId="22" fillId="7" borderId="13" xfId="0" applyNumberFormat="1" applyFont="1" applyFill="1" applyBorder="1" applyAlignment="1"/>
    <xf numFmtId="3" fontId="22" fillId="6" borderId="13" xfId="0" applyNumberFormat="1" applyFont="1" applyFill="1" applyBorder="1" applyAlignment="1"/>
    <xf numFmtId="0" fontId="45" fillId="0" borderId="0" xfId="0" applyFont="1" applyAlignment="1"/>
    <xf numFmtId="4" fontId="31" fillId="0" borderId="13" xfId="0" applyNumberFormat="1" applyFont="1" applyBorder="1" applyAlignment="1">
      <alignment horizontal="right" vertical="center" wrapText="1"/>
    </xf>
    <xf numFmtId="4" fontId="34" fillId="2" borderId="13" xfId="0" applyNumberFormat="1" applyFont="1" applyFill="1" applyBorder="1" applyAlignment="1"/>
    <xf numFmtId="4" fontId="34" fillId="2" borderId="13" xfId="0" applyNumberFormat="1" applyFont="1" applyFill="1" applyBorder="1" applyAlignment="1">
      <alignment wrapText="1"/>
    </xf>
    <xf numFmtId="4" fontId="34" fillId="2" borderId="13" xfId="0" applyNumberFormat="1" applyFont="1" applyFill="1" applyBorder="1" applyAlignment="1">
      <alignment horizontal="right" wrapText="1"/>
    </xf>
    <xf numFmtId="0" fontId="34" fillId="2" borderId="0" xfId="0" applyFont="1" applyFill="1" applyBorder="1" applyAlignment="1">
      <alignment horizontal="left" vertical="center" wrapText="1"/>
    </xf>
    <xf numFmtId="0" fontId="34" fillId="2" borderId="0" xfId="0" applyFont="1" applyFill="1" applyBorder="1" applyAlignment="1">
      <alignment vertical="center" wrapText="1"/>
    </xf>
    <xf numFmtId="3" fontId="34" fillId="2" borderId="0" xfId="0" applyNumberFormat="1" applyFont="1" applyFill="1" applyBorder="1" applyAlignment="1">
      <alignment horizontal="right"/>
    </xf>
    <xf numFmtId="3" fontId="34" fillId="2" borderId="0" xfId="0" applyNumberFormat="1" applyFont="1" applyFill="1" applyBorder="1" applyAlignment="1">
      <alignment horizontal="right" wrapText="1"/>
    </xf>
    <xf numFmtId="0" fontId="50" fillId="0" borderId="0" xfId="0" applyFont="1" applyAlignment="1">
      <alignment horizontal="center" vertical="center" wrapText="1"/>
    </xf>
    <xf numFmtId="0" fontId="34" fillId="0" borderId="0" xfId="0" applyFont="1" applyAlignment="1">
      <alignment vertical="center" wrapText="1"/>
    </xf>
    <xf numFmtId="0" fontId="31" fillId="9" borderId="13" xfId="0" applyNumberFormat="1" applyFont="1" applyFill="1" applyBorder="1" applyAlignment="1" applyProtection="1">
      <alignment horizontal="center" vertical="center" wrapText="1"/>
    </xf>
    <xf numFmtId="0" fontId="31" fillId="9" borderId="12" xfId="0" applyNumberFormat="1" applyFont="1" applyFill="1" applyBorder="1" applyAlignment="1" applyProtection="1">
      <alignment horizontal="center" vertical="center" wrapText="1"/>
    </xf>
    <xf numFmtId="0" fontId="31" fillId="4" borderId="25" xfId="0" applyFont="1" applyFill="1" applyBorder="1" applyAlignment="1">
      <alignment horizontal="center" vertical="center" wrapText="1"/>
    </xf>
    <xf numFmtId="4" fontId="31" fillId="3" borderId="4" xfId="0" applyNumberFormat="1" applyFont="1" applyFill="1" applyBorder="1" applyAlignment="1">
      <alignment horizontal="right"/>
    </xf>
    <xf numFmtId="4" fontId="31" fillId="0" borderId="4" xfId="0" applyNumberFormat="1" applyFont="1" applyBorder="1" applyAlignment="1">
      <alignment horizontal="right"/>
    </xf>
    <xf numFmtId="4" fontId="31" fillId="0" borderId="4" xfId="0" applyNumberFormat="1" applyFont="1" applyBorder="1" applyAlignment="1">
      <alignment horizontal="right" wrapText="1"/>
    </xf>
    <xf numFmtId="0" fontId="25" fillId="6" borderId="12" xfId="0" applyNumberFormat="1" applyFont="1" applyFill="1" applyBorder="1" applyAlignment="1" applyProtection="1">
      <alignment horizontal="left" vertical="center" wrapText="1"/>
    </xf>
    <xf numFmtId="0" fontId="1" fillId="0" borderId="13" xfId="0" applyFont="1" applyBorder="1" applyAlignment="1"/>
    <xf numFmtId="4" fontId="12" fillId="3" borderId="2" xfId="0" quotePrefix="1" applyNumberFormat="1" applyFont="1" applyFill="1" applyBorder="1" applyAlignment="1">
      <alignment horizontal="left" vertical="center" wrapText="1"/>
    </xf>
    <xf numFmtId="4" fontId="13" fillId="0" borderId="3" xfId="0" applyNumberFormat="1" applyFont="1" applyBorder="1"/>
    <xf numFmtId="4" fontId="13" fillId="0" borderId="5" xfId="0" applyNumberFormat="1" applyFont="1" applyBorder="1"/>
    <xf numFmtId="0" fontId="19" fillId="0" borderId="0" xfId="0" applyFont="1" applyAlignment="1">
      <alignment wrapText="1"/>
    </xf>
    <xf numFmtId="0" fontId="0" fillId="0" borderId="0" xfId="0" applyFont="1" applyAlignment="1"/>
    <xf numFmtId="4" fontId="12" fillId="4" borderId="2" xfId="0" applyNumberFormat="1" applyFont="1" applyFill="1" applyBorder="1" applyAlignment="1">
      <alignment horizontal="left" vertical="center" wrapText="1"/>
    </xf>
    <xf numFmtId="4" fontId="13" fillId="0" borderId="8" xfId="0" applyNumberFormat="1" applyFont="1" applyBorder="1"/>
    <xf numFmtId="4" fontId="12" fillId="3" borderId="2" xfId="0" applyNumberFormat="1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4" fontId="12" fillId="0" borderId="2" xfId="0" quotePrefix="1" applyNumberFormat="1" applyFont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2" fillId="0" borderId="2" xfId="0" quotePrefix="1" applyFont="1" applyBorder="1" applyAlignment="1">
      <alignment horizontal="left" vertical="center"/>
    </xf>
    <xf numFmtId="0" fontId="13" fillId="0" borderId="3" xfId="0" applyFont="1" applyBorder="1"/>
    <xf numFmtId="0" fontId="12" fillId="0" borderId="2" xfId="0" quotePrefix="1" applyFont="1" applyBorder="1" applyAlignment="1">
      <alignment horizontal="left" vertical="center" wrapText="1"/>
    </xf>
    <xf numFmtId="0" fontId="12" fillId="3" borderId="2" xfId="0" quotePrefix="1" applyFont="1" applyFill="1" applyBorder="1" applyAlignment="1">
      <alignment horizontal="left" vertical="center" wrapText="1"/>
    </xf>
    <xf numFmtId="0" fontId="13" fillId="0" borderId="5" xfId="0" applyFont="1" applyBorder="1"/>
    <xf numFmtId="0" fontId="27" fillId="0" borderId="0" xfId="0" applyFont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49" fillId="0" borderId="0" xfId="0" applyFont="1" applyAlignment="1">
      <alignment horizontal="center" vertical="center" wrapText="1"/>
    </xf>
    <xf numFmtId="0" fontId="45" fillId="0" borderId="0" xfId="0" applyFont="1" applyAlignment="1"/>
    <xf numFmtId="0" fontId="28" fillId="0" borderId="0" xfId="0" applyNumberFormat="1" applyFont="1" applyFill="1" applyBorder="1" applyAlignment="1" applyProtection="1">
      <alignment horizontal="center" vertical="center" wrapText="1"/>
    </xf>
    <xf numFmtId="0" fontId="28" fillId="8" borderId="0" xfId="0" applyNumberFormat="1" applyFont="1" applyFill="1" applyBorder="1" applyAlignment="1" applyProtection="1">
      <alignment horizontal="center" vertical="center" wrapText="1"/>
    </xf>
    <xf numFmtId="0" fontId="22" fillId="7" borderId="10" xfId="0" applyNumberFormat="1" applyFont="1" applyFill="1" applyBorder="1" applyAlignment="1" applyProtection="1">
      <alignment horizontal="left" vertical="center" wrapText="1" indent="1"/>
    </xf>
    <xf numFmtId="0" fontId="22" fillId="7" borderId="11" xfId="0" applyNumberFormat="1" applyFont="1" applyFill="1" applyBorder="1" applyAlignment="1" applyProtection="1">
      <alignment horizontal="left" vertical="center" wrapText="1" indent="1"/>
    </xf>
    <xf numFmtId="0" fontId="22" fillId="7" borderId="12" xfId="0" applyNumberFormat="1" applyFont="1" applyFill="1" applyBorder="1" applyAlignment="1" applyProtection="1">
      <alignment horizontal="left" vertical="center" wrapText="1" indent="1"/>
    </xf>
    <xf numFmtId="0" fontId="22" fillId="7" borderId="10" xfId="0" applyNumberFormat="1" applyFont="1" applyFill="1" applyBorder="1" applyAlignment="1" applyProtection="1">
      <alignment horizontal="left" vertical="center" wrapText="1"/>
    </xf>
    <xf numFmtId="0" fontId="22" fillId="7" borderId="11" xfId="0" applyNumberFormat="1" applyFont="1" applyFill="1" applyBorder="1" applyAlignment="1" applyProtection="1">
      <alignment horizontal="left" vertical="center" wrapText="1"/>
    </xf>
    <xf numFmtId="0" fontId="22" fillId="7" borderId="12" xfId="0" applyNumberFormat="1" applyFont="1" applyFill="1" applyBorder="1" applyAlignment="1" applyProtection="1">
      <alignment horizontal="left" vertical="center" wrapText="1"/>
    </xf>
    <xf numFmtId="0" fontId="25" fillId="6" borderId="10" xfId="0" applyNumberFormat="1" applyFont="1" applyFill="1" applyBorder="1" applyAlignment="1" applyProtection="1">
      <alignment horizontal="left" vertical="center" wrapText="1"/>
    </xf>
    <xf numFmtId="0" fontId="25" fillId="6" borderId="11" xfId="0" applyNumberFormat="1" applyFont="1" applyFill="1" applyBorder="1" applyAlignment="1" applyProtection="1">
      <alignment horizontal="left" vertical="center" wrapText="1"/>
    </xf>
    <xf numFmtId="0" fontId="25" fillId="6" borderId="12" xfId="0" applyNumberFormat="1" applyFont="1" applyFill="1" applyBorder="1" applyAlignment="1" applyProtection="1">
      <alignment horizontal="left" vertical="center" wrapText="1"/>
    </xf>
    <xf numFmtId="0" fontId="26" fillId="7" borderId="10" xfId="0" applyNumberFormat="1" applyFont="1" applyFill="1" applyBorder="1" applyAlignment="1" applyProtection="1">
      <alignment horizontal="left" vertical="center" wrapText="1"/>
    </xf>
    <xf numFmtId="0" fontId="26" fillId="7" borderId="11" xfId="0" applyNumberFormat="1" applyFont="1" applyFill="1" applyBorder="1" applyAlignment="1" applyProtection="1">
      <alignment horizontal="left" vertical="center" wrapText="1"/>
    </xf>
    <xf numFmtId="0" fontId="26" fillId="7" borderId="12" xfId="0" applyNumberFormat="1" applyFont="1" applyFill="1" applyBorder="1" applyAlignment="1" applyProtection="1">
      <alignment horizontal="left" vertical="center" wrapText="1"/>
    </xf>
    <xf numFmtId="0" fontId="31" fillId="2" borderId="20" xfId="0" applyFont="1" applyFill="1" applyBorder="1" applyAlignment="1">
      <alignment horizontal="left" vertical="center" wrapText="1"/>
    </xf>
    <xf numFmtId="0" fontId="44" fillId="0" borderId="1" xfId="0" applyFont="1" applyBorder="1"/>
    <xf numFmtId="0" fontId="44" fillId="0" borderId="21" xfId="0" applyFont="1" applyBorder="1"/>
    <xf numFmtId="0" fontId="31" fillId="2" borderId="18" xfId="0" applyFont="1" applyFill="1" applyBorder="1" applyAlignment="1">
      <alignment horizontal="left" vertical="center" wrapText="1"/>
    </xf>
    <xf numFmtId="0" fontId="44" fillId="0" borderId="7" xfId="0" applyFont="1" applyBorder="1"/>
    <xf numFmtId="0" fontId="44" fillId="0" borderId="19" xfId="0" applyFont="1" applyBorder="1"/>
    <xf numFmtId="14" fontId="25" fillId="6" borderId="10" xfId="0" applyNumberFormat="1" applyFont="1" applyFill="1" applyBorder="1" applyAlignment="1" applyProtection="1">
      <alignment horizontal="left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3" fillId="0" borderId="16" xfId="0" applyFont="1" applyBorder="1"/>
    <xf numFmtId="0" fontId="13" fillId="0" borderId="17" xfId="0" applyFont="1" applyBorder="1"/>
    <xf numFmtId="0" fontId="21" fillId="5" borderId="22" xfId="0" applyFont="1" applyFill="1" applyBorder="1" applyAlignment="1">
      <alignment horizontal="left" vertical="center" wrapText="1"/>
    </xf>
    <xf numFmtId="0" fontId="23" fillId="6" borderId="23" xfId="0" applyFont="1" applyFill="1" applyBorder="1"/>
    <xf numFmtId="0" fontId="23" fillId="6" borderId="24" xfId="0" applyFont="1" applyFill="1" applyBorder="1"/>
    <xf numFmtId="0" fontId="31" fillId="2" borderId="31" xfId="0" applyFont="1" applyFill="1" applyBorder="1" applyAlignment="1">
      <alignment horizontal="left" vertical="center" wrapText="1"/>
    </xf>
    <xf numFmtId="0" fontId="44" fillId="0" borderId="31" xfId="0" applyFont="1" applyBorder="1"/>
    <xf numFmtId="0" fontId="31" fillId="5" borderId="20" xfId="0" applyFont="1" applyFill="1" applyBorder="1" applyAlignment="1">
      <alignment horizontal="left" vertical="center" wrapText="1"/>
    </xf>
    <xf numFmtId="0" fontId="23" fillId="6" borderId="1" xfId="0" applyFont="1" applyFill="1" applyBorder="1"/>
    <xf numFmtId="0" fontId="23" fillId="6" borderId="21" xfId="0" applyFont="1" applyFill="1" applyBorder="1"/>
    <xf numFmtId="0" fontId="25" fillId="6" borderId="27" xfId="0" applyNumberFormat="1" applyFont="1" applyFill="1" applyBorder="1" applyAlignment="1" applyProtection="1">
      <alignment horizontal="left" vertical="center" wrapText="1"/>
    </xf>
    <xf numFmtId="0" fontId="25" fillId="6" borderId="28" xfId="0" applyNumberFormat="1" applyFont="1" applyFill="1" applyBorder="1" applyAlignment="1" applyProtection="1">
      <alignment horizontal="left" vertical="center" wrapText="1"/>
    </xf>
    <xf numFmtId="0" fontId="25" fillId="6" borderId="29" xfId="0" applyNumberFormat="1" applyFont="1" applyFill="1" applyBorder="1" applyAlignment="1" applyProtection="1">
      <alignment horizontal="left" vertical="center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00"/>
  <sheetViews>
    <sheetView tabSelected="1" zoomScale="98" zoomScaleNormal="98" workbookViewId="0">
      <selection sqref="A1:J1"/>
    </sheetView>
  </sheetViews>
  <sheetFormatPr defaultColWidth="14.42578125" defaultRowHeight="15" customHeight="1" x14ac:dyDescent="0.25"/>
  <cols>
    <col min="1" max="4" width="8.7109375" customWidth="1"/>
    <col min="5" max="5" width="12.140625" customWidth="1"/>
    <col min="6" max="6" width="20.42578125" customWidth="1"/>
    <col min="7" max="7" width="18.85546875" customWidth="1"/>
    <col min="8" max="8" width="20.28515625" customWidth="1"/>
    <col min="9" max="9" width="20" customWidth="1"/>
    <col min="10" max="10" width="20.7109375" customWidth="1"/>
    <col min="11" max="26" width="8.7109375" customWidth="1"/>
  </cols>
  <sheetData>
    <row r="1" spans="1:10" ht="51" customHeight="1" x14ac:dyDescent="0.25">
      <c r="A1" s="206" t="s">
        <v>190</v>
      </c>
      <c r="B1" s="194"/>
      <c r="C1" s="194"/>
      <c r="D1" s="194"/>
      <c r="E1" s="194"/>
      <c r="F1" s="194"/>
      <c r="G1" s="194"/>
      <c r="H1" s="194"/>
      <c r="I1" s="194"/>
      <c r="J1" s="194"/>
    </row>
    <row r="2" spans="1:10" ht="18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00" t="s">
        <v>0</v>
      </c>
      <c r="B3" s="194"/>
      <c r="C3" s="194"/>
      <c r="D3" s="194"/>
      <c r="E3" s="194"/>
      <c r="F3" s="194"/>
      <c r="G3" s="194"/>
      <c r="H3" s="194"/>
      <c r="I3" s="194"/>
      <c r="J3" s="194"/>
    </row>
    <row r="4" spans="1:10" ht="18" x14ac:dyDescent="0.25">
      <c r="A4" s="2"/>
      <c r="B4" s="2"/>
      <c r="C4" s="2"/>
      <c r="D4" s="2"/>
      <c r="E4" s="2"/>
      <c r="F4" s="2"/>
      <c r="G4" s="2"/>
      <c r="H4" s="2"/>
      <c r="I4" s="3"/>
      <c r="J4" s="3"/>
    </row>
    <row r="5" spans="1:10" x14ac:dyDescent="0.25">
      <c r="A5" s="200" t="s">
        <v>1</v>
      </c>
      <c r="B5" s="194"/>
      <c r="C5" s="194"/>
      <c r="D5" s="194"/>
      <c r="E5" s="194"/>
      <c r="F5" s="194"/>
      <c r="G5" s="194"/>
      <c r="H5" s="194"/>
      <c r="I5" s="194"/>
      <c r="J5" s="194"/>
    </row>
    <row r="6" spans="1:10" ht="18" x14ac:dyDescent="0.25">
      <c r="A6" s="4"/>
      <c r="B6" s="5"/>
      <c r="C6" s="5"/>
      <c r="D6" s="5"/>
      <c r="E6" s="6"/>
      <c r="F6" s="7"/>
      <c r="G6" s="7"/>
      <c r="H6" s="7"/>
      <c r="I6" s="7"/>
      <c r="J6" s="8" t="s">
        <v>2</v>
      </c>
    </row>
    <row r="7" spans="1:10" ht="38.25" x14ac:dyDescent="0.25">
      <c r="A7" s="9"/>
      <c r="B7" s="10"/>
      <c r="C7" s="10"/>
      <c r="D7" s="11"/>
      <c r="E7" s="12"/>
      <c r="F7" s="13" t="s">
        <v>179</v>
      </c>
      <c r="G7" s="13" t="s">
        <v>180</v>
      </c>
      <c r="H7" s="13" t="s">
        <v>181</v>
      </c>
      <c r="I7" s="13" t="s">
        <v>3</v>
      </c>
      <c r="J7" s="13" t="s">
        <v>182</v>
      </c>
    </row>
    <row r="8" spans="1:10" x14ac:dyDescent="0.25">
      <c r="A8" s="207" t="s">
        <v>4</v>
      </c>
      <c r="B8" s="202"/>
      <c r="C8" s="202"/>
      <c r="D8" s="202"/>
      <c r="E8" s="205"/>
      <c r="F8" s="185">
        <f t="shared" ref="F8:J8" si="0">F9+F10</f>
        <v>1929031.6799999999</v>
      </c>
      <c r="G8" s="185">
        <f t="shared" ref="G8" si="1">G9+G10</f>
        <v>2282551.5099999998</v>
      </c>
      <c r="H8" s="185">
        <f t="shared" si="0"/>
        <v>2198355.5099999998</v>
      </c>
      <c r="I8" s="185">
        <f t="shared" si="0"/>
        <v>2198355.5099999998</v>
      </c>
      <c r="J8" s="185">
        <f t="shared" si="0"/>
        <v>2198355.5099999998</v>
      </c>
    </row>
    <row r="9" spans="1:10" x14ac:dyDescent="0.25">
      <c r="A9" s="208" t="s">
        <v>5</v>
      </c>
      <c r="B9" s="202"/>
      <c r="C9" s="202"/>
      <c r="D9" s="202"/>
      <c r="E9" s="202"/>
      <c r="F9" s="186">
        <v>1929031.6799999999</v>
      </c>
      <c r="G9" s="186">
        <v>2282551.5099999998</v>
      </c>
      <c r="H9" s="186">
        <v>2198355.5099999998</v>
      </c>
      <c r="I9" s="186">
        <v>2198355.5099999998</v>
      </c>
      <c r="J9" s="186">
        <v>2198355.5099999998</v>
      </c>
    </row>
    <row r="10" spans="1:10" x14ac:dyDescent="0.25">
      <c r="A10" s="201" t="s">
        <v>6</v>
      </c>
      <c r="B10" s="202"/>
      <c r="C10" s="202"/>
      <c r="D10" s="202"/>
      <c r="E10" s="202"/>
      <c r="F10" s="186">
        <v>0</v>
      </c>
      <c r="G10" s="186">
        <v>0</v>
      </c>
      <c r="H10" s="186">
        <v>0</v>
      </c>
      <c r="I10" s="186">
        <v>0</v>
      </c>
      <c r="J10" s="186">
        <v>0</v>
      </c>
    </row>
    <row r="11" spans="1:10" x14ac:dyDescent="0.25">
      <c r="A11" s="14" t="s">
        <v>7</v>
      </c>
      <c r="B11" s="15"/>
      <c r="C11" s="15"/>
      <c r="D11" s="15"/>
      <c r="E11" s="15"/>
      <c r="F11" s="185">
        <f t="shared" ref="F11:J11" si="2">F12+F13</f>
        <v>1923734</v>
      </c>
      <c r="G11" s="185">
        <f t="shared" ref="G11" si="3">G12+G13</f>
        <v>2282551.5099999998</v>
      </c>
      <c r="H11" s="185">
        <f t="shared" si="2"/>
        <v>2198355.5099999998</v>
      </c>
      <c r="I11" s="185">
        <f t="shared" si="2"/>
        <v>2198355.5099999998</v>
      </c>
      <c r="J11" s="185">
        <f t="shared" si="2"/>
        <v>2198355.5099999998</v>
      </c>
    </row>
    <row r="12" spans="1:10" x14ac:dyDescent="0.25">
      <c r="A12" s="203" t="s">
        <v>8</v>
      </c>
      <c r="B12" s="202"/>
      <c r="C12" s="202"/>
      <c r="D12" s="202"/>
      <c r="E12" s="202"/>
      <c r="F12" s="186">
        <v>1921663.26</v>
      </c>
      <c r="G12" s="186">
        <v>2279451.5099999998</v>
      </c>
      <c r="H12" s="186">
        <v>2193155.5099999998</v>
      </c>
      <c r="I12" s="186">
        <v>2193155.5099999998</v>
      </c>
      <c r="J12" s="187">
        <v>2193155.5099999998</v>
      </c>
    </row>
    <row r="13" spans="1:10" x14ac:dyDescent="0.25">
      <c r="A13" s="201" t="s">
        <v>9</v>
      </c>
      <c r="B13" s="202"/>
      <c r="C13" s="202"/>
      <c r="D13" s="202"/>
      <c r="E13" s="202"/>
      <c r="F13" s="186">
        <v>2070.7399999999998</v>
      </c>
      <c r="G13" s="186">
        <v>3100</v>
      </c>
      <c r="H13" s="186">
        <v>5200</v>
      </c>
      <c r="I13" s="186">
        <v>5200</v>
      </c>
      <c r="J13" s="187">
        <v>5200</v>
      </c>
    </row>
    <row r="14" spans="1:10" x14ac:dyDescent="0.25">
      <c r="A14" s="204" t="s">
        <v>10</v>
      </c>
      <c r="B14" s="202"/>
      <c r="C14" s="202"/>
      <c r="D14" s="202"/>
      <c r="E14" s="205"/>
      <c r="F14" s="185">
        <f t="shared" ref="F14:J14" si="4">F8-F11</f>
        <v>5297.6799999999348</v>
      </c>
      <c r="G14" s="185">
        <f t="shared" ref="G14" si="5">G8-G11</f>
        <v>0</v>
      </c>
      <c r="H14" s="185">
        <f t="shared" si="4"/>
        <v>0</v>
      </c>
      <c r="I14" s="185">
        <f t="shared" si="4"/>
        <v>0</v>
      </c>
      <c r="J14" s="185">
        <f t="shared" si="4"/>
        <v>0</v>
      </c>
    </row>
    <row r="15" spans="1:10" ht="18" x14ac:dyDescent="0.25">
      <c r="A15" s="2"/>
      <c r="B15" s="16"/>
      <c r="C15" s="16"/>
      <c r="D15" s="16"/>
      <c r="E15" s="16"/>
      <c r="F15" s="16"/>
      <c r="G15" s="16"/>
      <c r="H15" s="17"/>
      <c r="I15" s="17"/>
      <c r="J15" s="17"/>
    </row>
    <row r="16" spans="1:10" x14ac:dyDescent="0.25">
      <c r="A16" s="200" t="s">
        <v>11</v>
      </c>
      <c r="B16" s="194"/>
      <c r="C16" s="194"/>
      <c r="D16" s="194"/>
      <c r="E16" s="194"/>
      <c r="F16" s="194"/>
      <c r="G16" s="194"/>
      <c r="H16" s="194"/>
      <c r="I16" s="194"/>
      <c r="J16" s="194"/>
    </row>
    <row r="17" spans="1:10" ht="18" x14ac:dyDescent="0.25">
      <c r="A17" s="2"/>
      <c r="B17" s="16"/>
      <c r="C17" s="16"/>
      <c r="D17" s="16"/>
      <c r="E17" s="16"/>
      <c r="F17" s="16"/>
      <c r="G17" s="16"/>
      <c r="H17" s="17"/>
      <c r="I17" s="17"/>
      <c r="J17" s="17"/>
    </row>
    <row r="18" spans="1:10" ht="38.25" x14ac:dyDescent="0.25">
      <c r="A18" s="9"/>
      <c r="B18" s="10"/>
      <c r="C18" s="10"/>
      <c r="D18" s="11"/>
      <c r="E18" s="12"/>
      <c r="F18" s="13" t="s">
        <v>179</v>
      </c>
      <c r="G18" s="13" t="s">
        <v>180</v>
      </c>
      <c r="H18" s="13" t="s">
        <v>181</v>
      </c>
      <c r="I18" s="13" t="s">
        <v>3</v>
      </c>
      <c r="J18" s="13" t="s">
        <v>182</v>
      </c>
    </row>
    <row r="19" spans="1:10" x14ac:dyDescent="0.25">
      <c r="A19" s="199" t="s">
        <v>12</v>
      </c>
      <c r="B19" s="191"/>
      <c r="C19" s="191"/>
      <c r="D19" s="191"/>
      <c r="E19" s="191"/>
      <c r="F19" s="81"/>
      <c r="G19" s="81"/>
      <c r="H19" s="81"/>
      <c r="I19" s="81"/>
      <c r="J19" s="82"/>
    </row>
    <row r="20" spans="1:10" x14ac:dyDescent="0.25">
      <c r="A20" s="199" t="s">
        <v>13</v>
      </c>
      <c r="B20" s="191"/>
      <c r="C20" s="191"/>
      <c r="D20" s="191"/>
      <c r="E20" s="191"/>
      <c r="F20" s="81"/>
      <c r="G20" s="81"/>
      <c r="H20" s="81"/>
      <c r="I20" s="81"/>
      <c r="J20" s="82"/>
    </row>
    <row r="21" spans="1:10" ht="15.75" customHeight="1" x14ac:dyDescent="0.25">
      <c r="A21" s="190" t="s">
        <v>14</v>
      </c>
      <c r="B21" s="191"/>
      <c r="C21" s="191"/>
      <c r="D21" s="191"/>
      <c r="E21" s="192"/>
      <c r="F21" s="80">
        <f t="shared" ref="F21:J21" si="6">F19-F20</f>
        <v>0</v>
      </c>
      <c r="G21" s="80">
        <f t="shared" si="6"/>
        <v>0</v>
      </c>
      <c r="H21" s="80">
        <f t="shared" si="6"/>
        <v>0</v>
      </c>
      <c r="I21" s="80">
        <f t="shared" si="6"/>
        <v>0</v>
      </c>
      <c r="J21" s="80">
        <f t="shared" si="6"/>
        <v>0</v>
      </c>
    </row>
    <row r="22" spans="1:10" ht="15.75" customHeight="1" x14ac:dyDescent="0.25">
      <c r="A22" s="190" t="s">
        <v>15</v>
      </c>
      <c r="B22" s="191"/>
      <c r="C22" s="191"/>
      <c r="D22" s="191"/>
      <c r="E22" s="192"/>
      <c r="F22" s="80">
        <f t="shared" ref="F22:J22" si="7">F14+F21</f>
        <v>5297.6799999999348</v>
      </c>
      <c r="G22" s="80">
        <f t="shared" si="7"/>
        <v>0</v>
      </c>
      <c r="H22" s="80">
        <f t="shared" si="7"/>
        <v>0</v>
      </c>
      <c r="I22" s="80">
        <f t="shared" si="7"/>
        <v>0</v>
      </c>
      <c r="J22" s="80">
        <f t="shared" si="7"/>
        <v>0</v>
      </c>
    </row>
    <row r="23" spans="1:10" ht="15.75" customHeight="1" x14ac:dyDescent="0.25">
      <c r="A23" s="2"/>
      <c r="B23" s="16"/>
      <c r="C23" s="16"/>
      <c r="D23" s="16"/>
      <c r="E23" s="16"/>
      <c r="F23" s="16"/>
      <c r="G23" s="16"/>
      <c r="H23" s="17"/>
      <c r="I23" s="17"/>
      <c r="J23" s="17"/>
    </row>
    <row r="24" spans="1:10" ht="15.75" customHeight="1" x14ac:dyDescent="0.25">
      <c r="A24" s="200" t="s">
        <v>16</v>
      </c>
      <c r="B24" s="194"/>
      <c r="C24" s="194"/>
      <c r="D24" s="194"/>
      <c r="E24" s="194"/>
      <c r="F24" s="194"/>
      <c r="G24" s="194"/>
      <c r="H24" s="194"/>
      <c r="I24" s="194"/>
      <c r="J24" s="194"/>
    </row>
    <row r="25" spans="1:10" ht="15.75" customHeight="1" x14ac:dyDescent="0.25">
      <c r="A25" s="1"/>
      <c r="B25" s="18"/>
      <c r="C25" s="18"/>
      <c r="D25" s="18"/>
      <c r="E25" s="18"/>
      <c r="F25" s="18"/>
      <c r="G25" s="18"/>
      <c r="H25" s="18"/>
      <c r="I25" s="18"/>
      <c r="J25" s="18"/>
    </row>
    <row r="26" spans="1:10" ht="15.75" customHeight="1" x14ac:dyDescent="0.25">
      <c r="A26" s="9"/>
      <c r="B26" s="10"/>
      <c r="C26" s="10"/>
      <c r="D26" s="11"/>
      <c r="E26" s="12"/>
      <c r="F26" s="13" t="s">
        <v>179</v>
      </c>
      <c r="G26" s="13" t="s">
        <v>180</v>
      </c>
      <c r="H26" s="13" t="s">
        <v>181</v>
      </c>
      <c r="I26" s="13" t="s">
        <v>17</v>
      </c>
      <c r="J26" s="13" t="s">
        <v>183</v>
      </c>
    </row>
    <row r="27" spans="1:10" ht="29.25" customHeight="1" x14ac:dyDescent="0.25">
      <c r="A27" s="195" t="s">
        <v>18</v>
      </c>
      <c r="B27" s="191"/>
      <c r="C27" s="191"/>
      <c r="D27" s="191"/>
      <c r="E27" s="196"/>
      <c r="F27" s="83">
        <v>0</v>
      </c>
      <c r="G27" s="83">
        <v>0</v>
      </c>
      <c r="H27" s="83">
        <v>0</v>
      </c>
      <c r="I27" s="83">
        <v>0</v>
      </c>
      <c r="J27" s="84">
        <v>0</v>
      </c>
    </row>
    <row r="28" spans="1:10" ht="27" customHeight="1" x14ac:dyDescent="0.25">
      <c r="A28" s="190" t="s">
        <v>19</v>
      </c>
      <c r="B28" s="191"/>
      <c r="C28" s="191"/>
      <c r="D28" s="191"/>
      <c r="E28" s="192"/>
      <c r="F28" s="85">
        <f t="shared" ref="F28:J28" si="8">F22+F27</f>
        <v>5297.6799999999348</v>
      </c>
      <c r="G28" s="85">
        <f t="shared" si="8"/>
        <v>0</v>
      </c>
      <c r="H28" s="85">
        <f t="shared" si="8"/>
        <v>0</v>
      </c>
      <c r="I28" s="85">
        <f t="shared" si="8"/>
        <v>0</v>
      </c>
      <c r="J28" s="86">
        <f t="shared" si="8"/>
        <v>0</v>
      </c>
    </row>
    <row r="29" spans="1:10" ht="55.5" customHeight="1" x14ac:dyDescent="0.25">
      <c r="A29" s="197" t="s">
        <v>20</v>
      </c>
      <c r="B29" s="191"/>
      <c r="C29" s="191"/>
      <c r="D29" s="191"/>
      <c r="E29" s="196"/>
      <c r="F29" s="85">
        <f t="shared" ref="F29:J29" si="9">F14+F21+F27-F28</f>
        <v>0</v>
      </c>
      <c r="G29" s="85">
        <f t="shared" si="9"/>
        <v>0</v>
      </c>
      <c r="H29" s="85">
        <f t="shared" si="9"/>
        <v>0</v>
      </c>
      <c r="I29" s="85">
        <f t="shared" si="9"/>
        <v>0</v>
      </c>
      <c r="J29" s="86">
        <f t="shared" si="9"/>
        <v>0</v>
      </c>
    </row>
    <row r="30" spans="1:10" ht="15.75" customHeight="1" x14ac:dyDescent="0.25">
      <c r="A30" s="19"/>
      <c r="B30" s="18"/>
      <c r="C30" s="18"/>
      <c r="D30" s="18"/>
      <c r="E30" s="18"/>
      <c r="F30" s="18"/>
      <c r="G30" s="18"/>
      <c r="H30" s="18"/>
      <c r="I30" s="18"/>
      <c r="J30" s="18"/>
    </row>
    <row r="31" spans="1:10" ht="15.75" customHeight="1" x14ac:dyDescent="0.25">
      <c r="A31" s="198" t="s">
        <v>21</v>
      </c>
      <c r="B31" s="194"/>
      <c r="C31" s="194"/>
      <c r="D31" s="194"/>
      <c r="E31" s="194"/>
      <c r="F31" s="194"/>
      <c r="G31" s="194"/>
      <c r="H31" s="194"/>
      <c r="I31" s="194"/>
      <c r="J31" s="194"/>
    </row>
    <row r="32" spans="1:10" ht="15.75" customHeight="1" x14ac:dyDescent="0.25">
      <c r="A32" s="20"/>
      <c r="B32" s="21"/>
      <c r="C32" s="21"/>
      <c r="D32" s="21"/>
      <c r="E32" s="21"/>
      <c r="F32" s="21"/>
      <c r="G32" s="21"/>
      <c r="H32" s="22"/>
      <c r="I32" s="22"/>
      <c r="J32" s="22"/>
    </row>
    <row r="33" spans="1:10" ht="15.75" customHeight="1" x14ac:dyDescent="0.25">
      <c r="A33" s="23"/>
      <c r="B33" s="24"/>
      <c r="C33" s="24"/>
      <c r="D33" s="25"/>
      <c r="E33" s="26"/>
      <c r="F33" s="13" t="s">
        <v>179</v>
      </c>
      <c r="G33" s="13" t="s">
        <v>180</v>
      </c>
      <c r="H33" s="13" t="s">
        <v>181</v>
      </c>
      <c r="I33" s="13" t="s">
        <v>17</v>
      </c>
      <c r="J33" s="13" t="s">
        <v>183</v>
      </c>
    </row>
    <row r="34" spans="1:10" ht="24.75" customHeight="1" x14ac:dyDescent="0.25">
      <c r="A34" s="195" t="s">
        <v>18</v>
      </c>
      <c r="B34" s="191"/>
      <c r="C34" s="191"/>
      <c r="D34" s="191"/>
      <c r="E34" s="196"/>
      <c r="F34" s="83">
        <v>0</v>
      </c>
      <c r="G34" s="83">
        <f t="shared" ref="G34:J34" si="10">F37</f>
        <v>17032</v>
      </c>
      <c r="H34" s="83">
        <f t="shared" si="10"/>
        <v>10032</v>
      </c>
      <c r="I34" s="83">
        <f t="shared" si="10"/>
        <v>0</v>
      </c>
      <c r="J34" s="84">
        <f t="shared" si="10"/>
        <v>0</v>
      </c>
    </row>
    <row r="35" spans="1:10" ht="28.5" customHeight="1" x14ac:dyDescent="0.25">
      <c r="A35" s="195" t="s">
        <v>22</v>
      </c>
      <c r="B35" s="191"/>
      <c r="C35" s="191"/>
      <c r="D35" s="191"/>
      <c r="E35" s="196"/>
      <c r="F35" s="83">
        <v>0</v>
      </c>
      <c r="G35" s="83">
        <v>7000</v>
      </c>
      <c r="H35" s="83">
        <v>10032</v>
      </c>
      <c r="I35" s="83">
        <v>0</v>
      </c>
      <c r="J35" s="84">
        <v>0</v>
      </c>
    </row>
    <row r="36" spans="1:10" ht="15.75" customHeight="1" x14ac:dyDescent="0.25">
      <c r="A36" s="195" t="s">
        <v>23</v>
      </c>
      <c r="B36" s="191"/>
      <c r="C36" s="191"/>
      <c r="D36" s="191"/>
      <c r="E36" s="196"/>
      <c r="F36" s="83">
        <v>17032</v>
      </c>
      <c r="G36" s="79">
        <v>0</v>
      </c>
      <c r="H36" s="83">
        <v>0</v>
      </c>
      <c r="I36" s="83">
        <v>0</v>
      </c>
      <c r="J36" s="84">
        <v>0</v>
      </c>
    </row>
    <row r="37" spans="1:10" ht="27.75" customHeight="1" x14ac:dyDescent="0.25">
      <c r="A37" s="190" t="s">
        <v>19</v>
      </c>
      <c r="B37" s="191"/>
      <c r="C37" s="191"/>
      <c r="D37" s="191"/>
      <c r="E37" s="192"/>
      <c r="F37" s="87">
        <v>17032</v>
      </c>
      <c r="G37" s="87">
        <v>10032</v>
      </c>
      <c r="H37" s="87">
        <v>0</v>
      </c>
      <c r="I37" s="87">
        <v>0</v>
      </c>
      <c r="J37" s="80">
        <f t="shared" ref="J37" si="11">J34-J35+J36</f>
        <v>0</v>
      </c>
    </row>
    <row r="38" spans="1:10" ht="17.25" customHeight="1" x14ac:dyDescent="0.25"/>
    <row r="39" spans="1:10" ht="15.75" customHeight="1" x14ac:dyDescent="0.25">
      <c r="A39" s="193"/>
      <c r="B39" s="194"/>
      <c r="C39" s="194"/>
      <c r="D39" s="194"/>
      <c r="E39" s="194"/>
      <c r="F39" s="194"/>
      <c r="G39" s="194"/>
      <c r="H39" s="194"/>
      <c r="I39" s="194"/>
      <c r="J39" s="194"/>
    </row>
    <row r="40" spans="1:10" ht="13.5" customHeight="1" x14ac:dyDescent="0.25">
      <c r="A40" s="106" t="s">
        <v>191</v>
      </c>
      <c r="B40" s="106"/>
      <c r="C40" s="107"/>
      <c r="D40" s="108"/>
      <c r="E40" s="108"/>
      <c r="F40" s="108"/>
      <c r="G40" s="108"/>
      <c r="H40" s="108"/>
      <c r="I40" s="108"/>
      <c r="J40" s="108"/>
    </row>
    <row r="41" spans="1:10" ht="15.75" customHeight="1" x14ac:dyDescent="0.25">
      <c r="A41" s="109" t="s">
        <v>189</v>
      </c>
      <c r="B41" s="107"/>
      <c r="C41" s="107"/>
      <c r="D41" s="108"/>
      <c r="E41" s="108"/>
      <c r="F41" s="108"/>
      <c r="G41" s="108"/>
      <c r="H41" s="108"/>
      <c r="I41" s="108"/>
      <c r="J41" s="108"/>
    </row>
    <row r="42" spans="1:10" ht="15.75" customHeight="1" x14ac:dyDescent="0.25">
      <c r="A42" s="109" t="s">
        <v>192</v>
      </c>
      <c r="B42" s="107"/>
      <c r="C42" s="107"/>
      <c r="D42" s="108"/>
      <c r="E42" s="108"/>
      <c r="F42" s="108"/>
      <c r="G42" s="108"/>
      <c r="H42" s="108"/>
      <c r="I42" s="108"/>
      <c r="J42" s="108"/>
    </row>
    <row r="43" spans="1:10" ht="15.75" customHeight="1" x14ac:dyDescent="0.25">
      <c r="A43" s="108"/>
      <c r="B43" s="108"/>
      <c r="C43" s="108"/>
      <c r="D43" s="108"/>
      <c r="E43" s="108"/>
      <c r="F43" s="108"/>
      <c r="G43" s="108"/>
      <c r="H43" s="108"/>
      <c r="I43" s="108"/>
      <c r="J43" s="108"/>
    </row>
    <row r="44" spans="1:10" ht="15.75" customHeight="1" x14ac:dyDescent="0.25">
      <c r="A44" s="110" t="s">
        <v>153</v>
      </c>
      <c r="B44" s="110"/>
      <c r="C44" s="110"/>
      <c r="D44" s="110"/>
      <c r="E44" s="110"/>
      <c r="F44" s="110"/>
      <c r="G44" s="108"/>
      <c r="H44" s="108"/>
      <c r="I44" s="108"/>
      <c r="J44" s="108"/>
    </row>
    <row r="45" spans="1:10" ht="15.75" customHeight="1" x14ac:dyDescent="0.25">
      <c r="A45" s="110" t="s">
        <v>154</v>
      </c>
      <c r="B45" s="110"/>
      <c r="C45" s="110"/>
      <c r="D45" s="110"/>
      <c r="E45" s="110"/>
      <c r="F45" s="110"/>
      <c r="G45" s="108"/>
      <c r="H45" s="108"/>
      <c r="I45" s="108"/>
      <c r="J45" s="108"/>
    </row>
    <row r="46" spans="1:10" ht="15.75" customHeight="1" x14ac:dyDescent="0.25">
      <c r="A46" s="110" t="s">
        <v>155</v>
      </c>
      <c r="B46" s="110"/>
      <c r="C46" s="110"/>
      <c r="D46" s="110"/>
      <c r="E46" s="110"/>
      <c r="F46" s="108"/>
      <c r="G46" s="108"/>
      <c r="H46" s="108"/>
      <c r="I46" s="110" t="s">
        <v>156</v>
      </c>
      <c r="J46" s="108"/>
    </row>
    <row r="47" spans="1:10" ht="15.75" customHeight="1" x14ac:dyDescent="0.25">
      <c r="A47" s="110"/>
      <c r="B47" s="110"/>
      <c r="C47" s="110"/>
      <c r="D47" s="110"/>
      <c r="E47" s="110"/>
      <c r="F47" s="108"/>
      <c r="G47" s="108"/>
      <c r="H47" s="108"/>
      <c r="I47" s="110" t="s">
        <v>157</v>
      </c>
      <c r="J47" s="108"/>
    </row>
    <row r="48" spans="1:10" ht="15.75" customHeight="1" x14ac:dyDescent="0.25">
      <c r="A48" s="110"/>
      <c r="B48" s="110"/>
      <c r="C48" s="110"/>
      <c r="D48" s="110"/>
      <c r="E48" s="110"/>
      <c r="F48" s="108"/>
      <c r="G48" s="108"/>
      <c r="H48" s="108"/>
      <c r="I48" s="110" t="s">
        <v>158</v>
      </c>
      <c r="J48" s="108"/>
    </row>
    <row r="49" spans="1:10" ht="15.75" customHeight="1" x14ac:dyDescent="0.25">
      <c r="A49" s="108"/>
      <c r="B49" s="108"/>
      <c r="C49" s="108"/>
      <c r="D49" s="108"/>
      <c r="E49" s="108"/>
      <c r="F49" s="108"/>
      <c r="G49" s="108"/>
      <c r="H49" s="108"/>
      <c r="I49" s="108"/>
      <c r="J49" s="108"/>
    </row>
    <row r="50" spans="1:10" ht="15.75" customHeight="1" x14ac:dyDescent="0.25"/>
    <row r="51" spans="1:10" ht="15.75" customHeight="1" x14ac:dyDescent="0.25"/>
    <row r="52" spans="1:10" ht="15.75" customHeight="1" x14ac:dyDescent="0.25"/>
    <row r="53" spans="1:10" ht="15.75" customHeight="1" x14ac:dyDescent="0.25"/>
    <row r="54" spans="1:10" ht="15.75" customHeight="1" x14ac:dyDescent="0.25"/>
    <row r="55" spans="1:10" ht="15.75" customHeight="1" x14ac:dyDescent="0.25"/>
    <row r="56" spans="1:10" ht="15.75" customHeight="1" x14ac:dyDescent="0.25"/>
    <row r="57" spans="1:10" ht="15.75" customHeight="1" x14ac:dyDescent="0.25"/>
    <row r="58" spans="1:10" ht="15.75" customHeight="1" x14ac:dyDescent="0.25"/>
    <row r="59" spans="1:10" ht="15.75" customHeight="1" x14ac:dyDescent="0.25"/>
    <row r="60" spans="1:10" ht="15.75" customHeight="1" x14ac:dyDescent="0.25"/>
    <row r="61" spans="1:10" ht="15.75" customHeight="1" x14ac:dyDescent="0.25"/>
    <row r="62" spans="1:10" ht="15.75" customHeight="1" x14ac:dyDescent="0.25"/>
    <row r="63" spans="1:10" ht="15.75" customHeight="1" x14ac:dyDescent="0.25"/>
    <row r="64" spans="1:10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4"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20:E20"/>
    <mergeCell ref="A21:E21"/>
    <mergeCell ref="A24:J24"/>
    <mergeCell ref="A36:E36"/>
    <mergeCell ref="A37:E37"/>
    <mergeCell ref="A39:J39"/>
    <mergeCell ref="A22:E22"/>
    <mergeCell ref="A27:E27"/>
    <mergeCell ref="A28:E28"/>
    <mergeCell ref="A29:E29"/>
    <mergeCell ref="A31:J31"/>
    <mergeCell ref="A34:E34"/>
    <mergeCell ref="A35:E35"/>
  </mergeCells>
  <pageMargins left="0.7" right="0.7" top="0.75" bottom="0.75" header="0" footer="0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07"/>
  <sheetViews>
    <sheetView zoomScale="76" zoomScaleNormal="76" workbookViewId="0">
      <selection activeCell="H13" sqref="H13"/>
    </sheetView>
  </sheetViews>
  <sheetFormatPr defaultColWidth="14.42578125" defaultRowHeight="15" customHeight="1" x14ac:dyDescent="0.25"/>
  <cols>
    <col min="1" max="1" width="7.42578125" customWidth="1"/>
    <col min="2" max="2" width="8.42578125" customWidth="1"/>
    <col min="3" max="3" width="11.7109375" customWidth="1"/>
    <col min="4" max="4" width="43.5703125" customWidth="1"/>
    <col min="5" max="8" width="25.28515625" customWidth="1"/>
    <col min="9" max="26" width="8.7109375" customWidth="1"/>
  </cols>
  <sheetData>
    <row r="1" spans="1:8" s="105" customFormat="1" ht="15" customHeight="1" x14ac:dyDescent="0.25">
      <c r="A1" s="112"/>
      <c r="B1" s="112"/>
      <c r="C1" s="112"/>
      <c r="D1" s="112"/>
      <c r="E1" s="112"/>
      <c r="F1" s="112"/>
      <c r="G1" s="112"/>
      <c r="H1" s="112"/>
    </row>
    <row r="2" spans="1:8" s="105" customFormat="1" ht="15" customHeight="1" x14ac:dyDescent="0.25">
      <c r="A2" s="112"/>
      <c r="B2" s="112"/>
      <c r="C2" s="112"/>
      <c r="D2" s="112"/>
      <c r="E2" s="112"/>
      <c r="F2" s="112"/>
      <c r="G2" s="112"/>
      <c r="H2" s="112"/>
    </row>
    <row r="3" spans="1:8" ht="42" customHeight="1" x14ac:dyDescent="0.25">
      <c r="A3" s="206" t="s">
        <v>190</v>
      </c>
      <c r="B3" s="194"/>
      <c r="C3" s="194"/>
      <c r="D3" s="194"/>
      <c r="E3" s="194"/>
      <c r="F3" s="194"/>
      <c r="G3" s="194"/>
      <c r="H3" s="194"/>
    </row>
    <row r="4" spans="1:8" ht="18" customHeight="1" x14ac:dyDescent="0.25">
      <c r="A4" s="2"/>
      <c r="B4" s="2"/>
      <c r="C4" s="2"/>
      <c r="D4" s="2"/>
      <c r="E4" s="2"/>
      <c r="F4" s="2"/>
      <c r="G4" s="2"/>
      <c r="H4" s="2"/>
    </row>
    <row r="5" spans="1:8" ht="15.75" customHeight="1" x14ac:dyDescent="0.25">
      <c r="A5" s="200" t="s">
        <v>0</v>
      </c>
      <c r="B5" s="194"/>
      <c r="C5" s="194"/>
      <c r="D5" s="194"/>
      <c r="E5" s="194"/>
      <c r="F5" s="194"/>
      <c r="G5" s="194"/>
      <c r="H5" s="194"/>
    </row>
    <row r="6" spans="1:8" ht="18" x14ac:dyDescent="0.25">
      <c r="A6" s="2"/>
      <c r="B6" s="2"/>
      <c r="C6" s="2"/>
      <c r="D6" s="2"/>
      <c r="E6" s="2"/>
      <c r="F6" s="2"/>
      <c r="G6" s="3"/>
      <c r="H6" s="3"/>
    </row>
    <row r="7" spans="1:8" ht="18" customHeight="1" x14ac:dyDescent="0.25">
      <c r="A7" s="200" t="s">
        <v>24</v>
      </c>
      <c r="B7" s="194"/>
      <c r="C7" s="194"/>
      <c r="D7" s="194"/>
      <c r="E7" s="194"/>
      <c r="F7" s="194"/>
      <c r="G7" s="194"/>
      <c r="H7" s="194"/>
    </row>
    <row r="8" spans="1:8" ht="18" x14ac:dyDescent="0.25">
      <c r="A8" s="2"/>
      <c r="B8" s="2"/>
      <c r="C8" s="2"/>
      <c r="D8" s="2"/>
      <c r="E8" s="2"/>
      <c r="F8" s="2"/>
      <c r="G8" s="3"/>
      <c r="H8" s="3"/>
    </row>
    <row r="9" spans="1:8" ht="15.75" customHeight="1" x14ac:dyDescent="0.25">
      <c r="A9" s="200" t="s">
        <v>25</v>
      </c>
      <c r="B9" s="194"/>
      <c r="C9" s="194"/>
      <c r="D9" s="194"/>
      <c r="E9" s="194"/>
      <c r="F9" s="194"/>
      <c r="G9" s="194"/>
      <c r="H9" s="194"/>
    </row>
    <row r="10" spans="1:8" ht="18" x14ac:dyDescent="0.25">
      <c r="A10" s="2"/>
      <c r="B10" s="2"/>
      <c r="C10" s="2"/>
      <c r="D10" s="2"/>
      <c r="E10" s="2"/>
      <c r="F10" s="2"/>
      <c r="G10" s="3"/>
      <c r="H10" s="8" t="s">
        <v>2</v>
      </c>
    </row>
    <row r="11" spans="1:8" ht="31.5" customHeight="1" x14ac:dyDescent="0.25">
      <c r="A11" s="55" t="s">
        <v>26</v>
      </c>
      <c r="B11" s="88" t="s">
        <v>27</v>
      </c>
      <c r="C11" s="88" t="s">
        <v>159</v>
      </c>
      <c r="D11" s="88" t="s">
        <v>28</v>
      </c>
      <c r="E11" s="114" t="s">
        <v>180</v>
      </c>
      <c r="F11" s="114" t="s">
        <v>181</v>
      </c>
      <c r="G11" s="114" t="s">
        <v>3</v>
      </c>
      <c r="H11" s="114" t="s">
        <v>182</v>
      </c>
    </row>
    <row r="12" spans="1:8" x14ac:dyDescent="0.25">
      <c r="A12" s="56">
        <v>6</v>
      </c>
      <c r="B12" s="56"/>
      <c r="C12" s="56"/>
      <c r="D12" s="56" t="s">
        <v>29</v>
      </c>
      <c r="E12" s="172">
        <f>SUM(E13:E31)</f>
        <v>2282551.5099999998</v>
      </c>
      <c r="F12" s="172">
        <f>SUM(F13:F31)</f>
        <v>2198355.5100000002</v>
      </c>
      <c r="G12" s="172">
        <f>SUM(G13:G31)</f>
        <v>2198355.5100000002</v>
      </c>
      <c r="H12" s="172">
        <f>SUM(H13:H31)</f>
        <v>2198355.5100000002</v>
      </c>
    </row>
    <row r="13" spans="1:8" ht="27.75" customHeight="1" x14ac:dyDescent="0.25">
      <c r="A13" s="56"/>
      <c r="B13" s="89">
        <v>63</v>
      </c>
      <c r="C13" s="90"/>
      <c r="D13" s="90" t="s">
        <v>30</v>
      </c>
      <c r="E13" s="173"/>
      <c r="F13" s="173"/>
      <c r="G13" s="173"/>
      <c r="H13" s="173"/>
    </row>
    <row r="14" spans="1:8" x14ac:dyDescent="0.25">
      <c r="A14" s="91"/>
      <c r="B14" s="91"/>
      <c r="C14" s="92" t="s">
        <v>193</v>
      </c>
      <c r="D14" s="92" t="s">
        <v>196</v>
      </c>
      <c r="E14" s="173">
        <v>2089074.15</v>
      </c>
      <c r="F14" s="173">
        <v>2029427.34</v>
      </c>
      <c r="G14" s="173">
        <v>2029427.34</v>
      </c>
      <c r="H14" s="173">
        <v>2029427.34</v>
      </c>
    </row>
    <row r="15" spans="1:8" x14ac:dyDescent="0.25">
      <c r="A15" s="91"/>
      <c r="B15" s="93"/>
      <c r="C15" s="92" t="s">
        <v>194</v>
      </c>
      <c r="D15" s="92" t="s">
        <v>195</v>
      </c>
      <c r="E15" s="173">
        <v>48000</v>
      </c>
      <c r="F15" s="173">
        <v>12000</v>
      </c>
      <c r="G15" s="173">
        <v>12000</v>
      </c>
      <c r="H15" s="173">
        <v>12000</v>
      </c>
    </row>
    <row r="16" spans="1:8" x14ac:dyDescent="0.25">
      <c r="A16" s="91"/>
      <c r="B16" s="89">
        <v>64</v>
      </c>
      <c r="C16" s="89"/>
      <c r="D16" s="89" t="s">
        <v>160</v>
      </c>
      <c r="E16" s="173"/>
      <c r="F16" s="173"/>
      <c r="G16" s="173"/>
      <c r="H16" s="173"/>
    </row>
    <row r="17" spans="1:8" x14ac:dyDescent="0.25">
      <c r="A17" s="92"/>
      <c r="B17" s="94"/>
      <c r="C17" s="94" t="s">
        <v>161</v>
      </c>
      <c r="D17" s="94" t="s">
        <v>86</v>
      </c>
      <c r="E17" s="173">
        <v>20</v>
      </c>
      <c r="F17" s="173">
        <v>20</v>
      </c>
      <c r="G17" s="173">
        <v>20</v>
      </c>
      <c r="H17" s="173">
        <v>20</v>
      </c>
    </row>
    <row r="18" spans="1:8" ht="25.5" x14ac:dyDescent="0.25">
      <c r="A18" s="91"/>
      <c r="B18" s="89">
        <v>65</v>
      </c>
      <c r="C18" s="90"/>
      <c r="D18" s="90" t="s">
        <v>162</v>
      </c>
      <c r="E18" s="173"/>
      <c r="F18" s="173"/>
      <c r="G18" s="173"/>
      <c r="H18" s="174"/>
    </row>
    <row r="19" spans="1:8" s="57" customFormat="1" x14ac:dyDescent="0.25">
      <c r="A19" s="92"/>
      <c r="B19" s="94"/>
      <c r="C19" s="94" t="s">
        <v>161</v>
      </c>
      <c r="D19" s="94" t="s">
        <v>86</v>
      </c>
      <c r="E19" s="173"/>
      <c r="F19" s="173"/>
      <c r="G19" s="173"/>
      <c r="H19" s="174"/>
    </row>
    <row r="20" spans="1:8" s="57" customFormat="1" ht="25.5" x14ac:dyDescent="0.25">
      <c r="A20" s="91"/>
      <c r="B20" s="91"/>
      <c r="C20" s="92" t="s">
        <v>163</v>
      </c>
      <c r="D20" s="95" t="s">
        <v>164</v>
      </c>
      <c r="E20" s="173">
        <v>24000</v>
      </c>
      <c r="F20" s="173">
        <v>27700</v>
      </c>
      <c r="G20" s="173">
        <v>27700</v>
      </c>
      <c r="H20" s="174">
        <v>27700</v>
      </c>
    </row>
    <row r="21" spans="1:8" s="57" customFormat="1" ht="38.25" x14ac:dyDescent="0.25">
      <c r="A21" s="91"/>
      <c r="B21" s="89">
        <v>66</v>
      </c>
      <c r="C21" s="90"/>
      <c r="D21" s="90" t="s">
        <v>165</v>
      </c>
      <c r="E21" s="173"/>
      <c r="F21" s="173"/>
      <c r="G21" s="173"/>
      <c r="H21" s="174"/>
    </row>
    <row r="22" spans="1:8" s="57" customFormat="1" x14ac:dyDescent="0.25">
      <c r="A22" s="92"/>
      <c r="B22" s="94"/>
      <c r="C22" s="94" t="s">
        <v>161</v>
      </c>
      <c r="D22" s="94" t="s">
        <v>86</v>
      </c>
      <c r="E22" s="173"/>
      <c r="F22" s="173">
        <v>4800</v>
      </c>
      <c r="G22" s="173">
        <v>4800</v>
      </c>
      <c r="H22" s="174">
        <v>4800</v>
      </c>
    </row>
    <row r="23" spans="1:8" s="57" customFormat="1" x14ac:dyDescent="0.25">
      <c r="A23" s="92"/>
      <c r="B23" s="94"/>
      <c r="C23" s="94" t="s">
        <v>166</v>
      </c>
      <c r="D23" s="94" t="s">
        <v>167</v>
      </c>
      <c r="E23" s="173">
        <v>13770</v>
      </c>
      <c r="F23" s="173">
        <v>13770</v>
      </c>
      <c r="G23" s="173">
        <v>13770</v>
      </c>
      <c r="H23" s="174">
        <v>13770</v>
      </c>
    </row>
    <row r="24" spans="1:8" s="57" customFormat="1" ht="25.5" x14ac:dyDescent="0.25">
      <c r="A24" s="91"/>
      <c r="B24" s="91">
        <v>67</v>
      </c>
      <c r="C24" s="96"/>
      <c r="D24" s="90" t="s">
        <v>32</v>
      </c>
      <c r="E24" s="173"/>
      <c r="F24" s="173"/>
      <c r="G24" s="173"/>
      <c r="H24" s="174"/>
    </row>
    <row r="25" spans="1:8" s="57" customFormat="1" x14ac:dyDescent="0.25">
      <c r="A25" s="89"/>
      <c r="B25" s="89"/>
      <c r="C25" s="92" t="s">
        <v>168</v>
      </c>
      <c r="D25" s="92" t="s">
        <v>78</v>
      </c>
      <c r="E25" s="154">
        <v>729.98</v>
      </c>
      <c r="F25" s="154">
        <v>729.96</v>
      </c>
      <c r="G25" s="154">
        <v>729.96</v>
      </c>
      <c r="H25" s="175">
        <v>729.96</v>
      </c>
    </row>
    <row r="26" spans="1:8" s="57" customFormat="1" x14ac:dyDescent="0.25">
      <c r="A26" s="89"/>
      <c r="B26" s="89"/>
      <c r="C26" s="92" t="s">
        <v>169</v>
      </c>
      <c r="D26" s="92" t="s">
        <v>170</v>
      </c>
      <c r="E26" s="173">
        <v>106957.38</v>
      </c>
      <c r="F26" s="173">
        <v>109908.21</v>
      </c>
      <c r="G26" s="173">
        <v>109908.21</v>
      </c>
      <c r="H26" s="174">
        <v>109908.21</v>
      </c>
    </row>
    <row r="27" spans="1:8" s="57" customFormat="1" ht="25.5" x14ac:dyDescent="0.25">
      <c r="A27" s="91"/>
      <c r="B27" s="91"/>
      <c r="C27" s="92" t="s">
        <v>163</v>
      </c>
      <c r="D27" s="95" t="s">
        <v>164</v>
      </c>
      <c r="E27" s="173"/>
      <c r="F27" s="173"/>
      <c r="G27" s="173"/>
      <c r="H27" s="174"/>
    </row>
    <row r="28" spans="1:8" s="57" customFormat="1" x14ac:dyDescent="0.25">
      <c r="A28" s="91"/>
      <c r="B28" s="93" t="s">
        <v>31</v>
      </c>
      <c r="C28" s="92"/>
      <c r="D28" s="95"/>
      <c r="E28" s="173"/>
      <c r="F28" s="173"/>
      <c r="G28" s="173"/>
      <c r="H28" s="174"/>
    </row>
    <row r="29" spans="1:8" s="57" customFormat="1" x14ac:dyDescent="0.25">
      <c r="A29" s="97">
        <v>7</v>
      </c>
      <c r="B29" s="98"/>
      <c r="C29" s="98"/>
      <c r="D29" s="99" t="s">
        <v>33</v>
      </c>
      <c r="E29" s="173"/>
      <c r="F29" s="173"/>
      <c r="G29" s="173"/>
      <c r="H29" s="174"/>
    </row>
    <row r="30" spans="1:8" s="57" customFormat="1" ht="24" customHeight="1" x14ac:dyDescent="0.25">
      <c r="A30" s="89"/>
      <c r="B30" s="89">
        <v>72</v>
      </c>
      <c r="C30" s="89"/>
      <c r="D30" s="100" t="s">
        <v>34</v>
      </c>
      <c r="E30" s="173"/>
      <c r="F30" s="173"/>
      <c r="G30" s="173"/>
      <c r="H30" s="174"/>
    </row>
    <row r="31" spans="1:8" s="57" customFormat="1" x14ac:dyDescent="0.25">
      <c r="A31" s="89"/>
      <c r="B31" s="89"/>
      <c r="C31" s="92" t="s">
        <v>171</v>
      </c>
      <c r="D31" s="92" t="s">
        <v>172</v>
      </c>
      <c r="E31" s="173"/>
      <c r="F31" s="173"/>
      <c r="G31" s="173"/>
      <c r="H31" s="174"/>
    </row>
    <row r="32" spans="1:8" s="57" customFormat="1" x14ac:dyDescent="0.25">
      <c r="A32" s="176"/>
      <c r="B32" s="176"/>
      <c r="C32" s="177"/>
      <c r="D32" s="178"/>
      <c r="E32" s="178"/>
      <c r="F32" s="178"/>
      <c r="G32" s="178"/>
      <c r="H32" s="179"/>
    </row>
    <row r="33" spans="1:8" ht="15" customHeight="1" x14ac:dyDescent="0.25">
      <c r="A33" s="171"/>
      <c r="B33" s="171"/>
      <c r="C33" s="171"/>
      <c r="D33" s="171"/>
      <c r="E33" s="171"/>
      <c r="F33" s="171"/>
      <c r="G33" s="171"/>
      <c r="H33" s="171"/>
    </row>
    <row r="34" spans="1:8" x14ac:dyDescent="0.25">
      <c r="A34" s="209" t="s">
        <v>35</v>
      </c>
      <c r="B34" s="210"/>
      <c r="C34" s="210"/>
      <c r="D34" s="210"/>
      <c r="E34" s="210"/>
      <c r="F34" s="210"/>
      <c r="G34" s="210"/>
      <c r="H34" s="210"/>
    </row>
    <row r="35" spans="1:8" ht="18" x14ac:dyDescent="0.25">
      <c r="A35" s="180"/>
      <c r="B35" s="180"/>
      <c r="C35" s="180"/>
      <c r="D35" s="180"/>
      <c r="E35" s="180"/>
      <c r="F35" s="180"/>
      <c r="G35" s="181"/>
      <c r="H35" s="181"/>
    </row>
    <row r="36" spans="1:8" ht="25.5" customHeight="1" x14ac:dyDescent="0.25">
      <c r="A36" s="182" t="s">
        <v>26</v>
      </c>
      <c r="B36" s="183" t="s">
        <v>27</v>
      </c>
      <c r="C36" s="183" t="s">
        <v>159</v>
      </c>
      <c r="D36" s="183" t="s">
        <v>36</v>
      </c>
      <c r="E36" s="184" t="s">
        <v>180</v>
      </c>
      <c r="F36" s="184" t="s">
        <v>181</v>
      </c>
      <c r="G36" s="184" t="s">
        <v>3</v>
      </c>
      <c r="H36" s="184" t="s">
        <v>182</v>
      </c>
    </row>
    <row r="37" spans="1:8" ht="15.75" customHeight="1" x14ac:dyDescent="0.25">
      <c r="A37" s="56">
        <v>3</v>
      </c>
      <c r="B37" s="56"/>
      <c r="C37" s="56"/>
      <c r="D37" s="56" t="s">
        <v>38</v>
      </c>
      <c r="E37" s="172">
        <f>SUM(E38+E49+E60+E71+E82+E94+E105+E116)</f>
        <v>2285502.34</v>
      </c>
      <c r="F37" s="172">
        <f>SUM(F38+F49+F60+F71+F82+F94+F105+F116)</f>
        <v>2198355.5100000002</v>
      </c>
      <c r="G37" s="172">
        <f>SUM(G38+G49+G60+G71+G82+G94+G105+G116)</f>
        <v>2198355.5100000002</v>
      </c>
      <c r="H37" s="172">
        <f>SUM(H38+H49+H60+H71+H82+H94+H105+H116)</f>
        <v>2198355.5100000002</v>
      </c>
    </row>
    <row r="38" spans="1:8" ht="15.75" customHeight="1" x14ac:dyDescent="0.25">
      <c r="A38" s="56"/>
      <c r="B38" s="89">
        <v>31</v>
      </c>
      <c r="C38" s="90"/>
      <c r="D38" s="90" t="s">
        <v>39</v>
      </c>
      <c r="E38" s="154">
        <f>SUM(E39:E48)</f>
        <v>2075886.13</v>
      </c>
      <c r="F38" s="154">
        <f>SUM(F39:F48)</f>
        <v>2016157.3</v>
      </c>
      <c r="G38" s="154">
        <f>SUM(G39:G48)</f>
        <v>2016157.3</v>
      </c>
      <c r="H38" s="154">
        <f>SUM(H39:H48)</f>
        <v>2016157.3</v>
      </c>
    </row>
    <row r="39" spans="1:8" ht="15.75" customHeight="1" x14ac:dyDescent="0.25">
      <c r="A39" s="91"/>
      <c r="B39" s="91"/>
      <c r="C39" s="92" t="s">
        <v>168</v>
      </c>
      <c r="D39" s="92" t="s">
        <v>78</v>
      </c>
      <c r="E39" s="154">
        <v>729.98</v>
      </c>
      <c r="F39" s="154">
        <v>729.96</v>
      </c>
      <c r="G39" s="154">
        <v>729.96</v>
      </c>
      <c r="H39" s="154">
        <v>729.96</v>
      </c>
    </row>
    <row r="40" spans="1:8" ht="15.75" customHeight="1" x14ac:dyDescent="0.25">
      <c r="A40" s="91"/>
      <c r="B40" s="91"/>
      <c r="C40" s="94" t="s">
        <v>161</v>
      </c>
      <c r="D40" s="94" t="s">
        <v>86</v>
      </c>
      <c r="E40" s="154"/>
      <c r="F40" s="154"/>
      <c r="G40" s="154"/>
      <c r="H40" s="154"/>
    </row>
    <row r="41" spans="1:8" ht="15.75" customHeight="1" x14ac:dyDescent="0.25">
      <c r="A41" s="89"/>
      <c r="B41" s="89"/>
      <c r="C41" s="92" t="s">
        <v>169</v>
      </c>
      <c r="D41" s="92" t="s">
        <v>170</v>
      </c>
      <c r="E41" s="154"/>
      <c r="F41" s="154"/>
      <c r="G41" s="154"/>
      <c r="H41" s="154"/>
    </row>
    <row r="42" spans="1:8" ht="26.25" customHeight="1" x14ac:dyDescent="0.25">
      <c r="A42" s="91"/>
      <c r="B42" s="91"/>
      <c r="C42" s="92" t="s">
        <v>163</v>
      </c>
      <c r="D42" s="95" t="s">
        <v>164</v>
      </c>
      <c r="E42" s="154"/>
      <c r="F42" s="154"/>
      <c r="G42" s="154"/>
      <c r="H42" s="154"/>
    </row>
    <row r="43" spans="1:8" ht="15.75" customHeight="1" x14ac:dyDescent="0.25">
      <c r="A43" s="91"/>
      <c r="B43" s="91"/>
      <c r="C43" s="92" t="s">
        <v>193</v>
      </c>
      <c r="D43" s="92" t="s">
        <v>196</v>
      </c>
      <c r="E43" s="149">
        <v>2075156.15</v>
      </c>
      <c r="F43" s="149">
        <v>2015427.34</v>
      </c>
      <c r="G43" s="149">
        <v>2015427.34</v>
      </c>
      <c r="H43" s="149">
        <v>2015427.34</v>
      </c>
    </row>
    <row r="44" spans="1:8" ht="15.75" customHeight="1" x14ac:dyDescent="0.25">
      <c r="A44" s="91"/>
      <c r="B44" s="93"/>
      <c r="C44" s="92" t="s">
        <v>194</v>
      </c>
      <c r="D44" s="92" t="s">
        <v>195</v>
      </c>
      <c r="E44" s="149"/>
      <c r="F44" s="149"/>
      <c r="G44" s="149"/>
      <c r="H44" s="149"/>
    </row>
    <row r="45" spans="1:8" ht="15.75" customHeight="1" x14ac:dyDescent="0.25">
      <c r="A45" s="92"/>
      <c r="B45" s="94"/>
      <c r="C45" s="94" t="s">
        <v>166</v>
      </c>
      <c r="D45" s="94" t="s">
        <v>167</v>
      </c>
      <c r="E45" s="149"/>
      <c r="F45" s="149"/>
      <c r="G45" s="149"/>
      <c r="H45" s="149"/>
    </row>
    <row r="46" spans="1:8" ht="15.75" customHeight="1" x14ac:dyDescent="0.25">
      <c r="A46" s="89"/>
      <c r="B46" s="89"/>
      <c r="C46" s="92" t="s">
        <v>171</v>
      </c>
      <c r="D46" s="92" t="s">
        <v>172</v>
      </c>
      <c r="E46" s="149"/>
      <c r="F46" s="149"/>
      <c r="G46" s="149"/>
      <c r="H46" s="149"/>
    </row>
    <row r="47" spans="1:8" ht="15.75" customHeight="1" x14ac:dyDescent="0.25">
      <c r="A47" s="91"/>
      <c r="B47" s="93" t="s">
        <v>31</v>
      </c>
      <c r="C47" s="92"/>
      <c r="D47" s="92"/>
      <c r="E47" s="149"/>
      <c r="F47" s="149"/>
      <c r="G47" s="149"/>
      <c r="H47" s="149"/>
    </row>
    <row r="48" spans="1:8" ht="15.75" customHeight="1" x14ac:dyDescent="0.25">
      <c r="A48" s="91"/>
      <c r="B48" s="91"/>
      <c r="C48" s="92"/>
      <c r="D48" s="92"/>
      <c r="E48" s="149"/>
      <c r="F48" s="149"/>
      <c r="G48" s="149"/>
      <c r="H48" s="149"/>
    </row>
    <row r="49" spans="1:8" ht="15.75" customHeight="1" x14ac:dyDescent="0.25">
      <c r="A49" s="91"/>
      <c r="B49" s="91">
        <v>32</v>
      </c>
      <c r="C49" s="96"/>
      <c r="D49" s="101" t="s">
        <v>40</v>
      </c>
      <c r="E49" s="149">
        <f>SUM(E50:E59)</f>
        <v>203488.21000000002</v>
      </c>
      <c r="F49" s="149">
        <f>SUM(F50:F59)</f>
        <v>173988.21000000002</v>
      </c>
      <c r="G49" s="149">
        <f>SUM(G50:G59)</f>
        <v>173988.21000000002</v>
      </c>
      <c r="H49" s="149">
        <f>SUM(H50:H59)</f>
        <v>173988.21000000002</v>
      </c>
    </row>
    <row r="50" spans="1:8" ht="15.75" customHeight="1" x14ac:dyDescent="0.25">
      <c r="A50" s="91"/>
      <c r="B50" s="91"/>
      <c r="C50" s="92" t="s">
        <v>168</v>
      </c>
      <c r="D50" s="92" t="s">
        <v>78</v>
      </c>
      <c r="E50" s="149">
        <v>0</v>
      </c>
      <c r="F50" s="149">
        <v>0</v>
      </c>
      <c r="G50" s="149">
        <v>0</v>
      </c>
      <c r="H50" s="149">
        <v>0</v>
      </c>
    </row>
    <row r="51" spans="1:8" ht="15.75" customHeight="1" x14ac:dyDescent="0.25">
      <c r="A51" s="91"/>
      <c r="B51" s="91"/>
      <c r="C51" s="94" t="s">
        <v>161</v>
      </c>
      <c r="D51" s="94" t="s">
        <v>86</v>
      </c>
      <c r="E51" s="149">
        <v>20</v>
      </c>
      <c r="F51" s="149">
        <v>2820</v>
      </c>
      <c r="G51" s="149">
        <v>2820</v>
      </c>
      <c r="H51" s="149">
        <v>2820</v>
      </c>
    </row>
    <row r="52" spans="1:8" ht="15.75" customHeight="1" x14ac:dyDescent="0.25">
      <c r="A52" s="89"/>
      <c r="B52" s="89"/>
      <c r="C52" s="92" t="s">
        <v>169</v>
      </c>
      <c r="D52" s="92" t="s">
        <v>170</v>
      </c>
      <c r="E52" s="149">
        <v>108908.21</v>
      </c>
      <c r="F52" s="149">
        <v>108908.21</v>
      </c>
      <c r="G52" s="149">
        <v>108908.21</v>
      </c>
      <c r="H52" s="149">
        <v>108908.21</v>
      </c>
    </row>
    <row r="53" spans="1:8" ht="24.75" customHeight="1" x14ac:dyDescent="0.25">
      <c r="A53" s="91"/>
      <c r="B53" s="91"/>
      <c r="C53" s="92" t="s">
        <v>163</v>
      </c>
      <c r="D53" s="95" t="s">
        <v>164</v>
      </c>
      <c r="E53" s="149">
        <v>21800</v>
      </c>
      <c r="F53" s="149">
        <v>25500</v>
      </c>
      <c r="G53" s="149">
        <v>25500</v>
      </c>
      <c r="H53" s="149">
        <v>25500</v>
      </c>
    </row>
    <row r="54" spans="1:8" ht="15.75" customHeight="1" x14ac:dyDescent="0.25">
      <c r="A54" s="91"/>
      <c r="B54" s="91"/>
      <c r="C54" s="92" t="s">
        <v>193</v>
      </c>
      <c r="D54" s="92" t="s">
        <v>196</v>
      </c>
      <c r="E54" s="149">
        <v>11000</v>
      </c>
      <c r="F54" s="149">
        <v>11000</v>
      </c>
      <c r="G54" s="149">
        <v>11000</v>
      </c>
      <c r="H54" s="149">
        <v>11000</v>
      </c>
    </row>
    <row r="55" spans="1:8" ht="15.75" customHeight="1" x14ac:dyDescent="0.25">
      <c r="A55" s="91"/>
      <c r="B55" s="93"/>
      <c r="C55" s="92" t="s">
        <v>194</v>
      </c>
      <c r="D55" s="92" t="s">
        <v>195</v>
      </c>
      <c r="E55" s="149">
        <v>48000</v>
      </c>
      <c r="F55" s="149">
        <v>12000</v>
      </c>
      <c r="G55" s="149">
        <v>12000</v>
      </c>
      <c r="H55" s="149">
        <v>12000</v>
      </c>
    </row>
    <row r="56" spans="1:8" ht="15.75" customHeight="1" x14ac:dyDescent="0.25">
      <c r="A56" s="92"/>
      <c r="B56" s="94"/>
      <c r="C56" s="94" t="s">
        <v>166</v>
      </c>
      <c r="D56" s="94" t="s">
        <v>167</v>
      </c>
      <c r="E56" s="149">
        <v>13760</v>
      </c>
      <c r="F56" s="149">
        <v>13760</v>
      </c>
      <c r="G56" s="149">
        <v>13760</v>
      </c>
      <c r="H56" s="149">
        <v>13760</v>
      </c>
    </row>
    <row r="57" spans="1:8" ht="15.75" customHeight="1" x14ac:dyDescent="0.25">
      <c r="A57" s="89"/>
      <c r="B57" s="89"/>
      <c r="C57" s="92" t="s">
        <v>171</v>
      </c>
      <c r="D57" s="92" t="s">
        <v>172</v>
      </c>
      <c r="E57" s="149"/>
      <c r="F57" s="149"/>
      <c r="G57" s="149"/>
      <c r="H57" s="149"/>
    </row>
    <row r="58" spans="1:8" ht="15.75" customHeight="1" x14ac:dyDescent="0.25">
      <c r="A58" s="91"/>
      <c r="B58" s="93" t="s">
        <v>31</v>
      </c>
      <c r="C58" s="92"/>
      <c r="D58" s="92"/>
      <c r="E58" s="149"/>
      <c r="F58" s="149"/>
      <c r="G58" s="149"/>
      <c r="H58" s="149"/>
    </row>
    <row r="59" spans="1:8" ht="15.75" customHeight="1" x14ac:dyDescent="0.25">
      <c r="A59" s="91"/>
      <c r="B59" s="91"/>
      <c r="C59" s="92"/>
      <c r="D59" s="92"/>
      <c r="E59" s="149"/>
      <c r="F59" s="149"/>
      <c r="G59" s="149"/>
      <c r="H59" s="149"/>
    </row>
    <row r="60" spans="1:8" ht="15.75" customHeight="1" x14ac:dyDescent="0.25">
      <c r="A60" s="91"/>
      <c r="B60" s="91">
        <v>34</v>
      </c>
      <c r="C60" s="96"/>
      <c r="D60" s="101" t="s">
        <v>87</v>
      </c>
      <c r="E60" s="149">
        <f>SUM(E61:E70)</f>
        <v>1210</v>
      </c>
      <c r="F60" s="149">
        <f>SUM(F61:F70)</f>
        <v>1210</v>
      </c>
      <c r="G60" s="149">
        <f>SUM(G61:G70)</f>
        <v>1210</v>
      </c>
      <c r="H60" s="149">
        <f>SUM(H61:H70)</f>
        <v>1210</v>
      </c>
    </row>
    <row r="61" spans="1:8" ht="15.75" customHeight="1" x14ac:dyDescent="0.25">
      <c r="A61" s="91"/>
      <c r="B61" s="91"/>
      <c r="C61" s="92" t="s">
        <v>168</v>
      </c>
      <c r="D61" s="92" t="s">
        <v>78</v>
      </c>
      <c r="E61" s="149"/>
      <c r="F61" s="149"/>
      <c r="G61" s="149"/>
      <c r="H61" s="149"/>
    </row>
    <row r="62" spans="1:8" ht="15.75" customHeight="1" x14ac:dyDescent="0.25">
      <c r="A62" s="91"/>
      <c r="B62" s="91"/>
      <c r="C62" s="94" t="s">
        <v>161</v>
      </c>
      <c r="D62" s="94" t="s">
        <v>86</v>
      </c>
      <c r="E62" s="149"/>
      <c r="F62" s="149"/>
      <c r="G62" s="149"/>
      <c r="H62" s="149"/>
    </row>
    <row r="63" spans="1:8" ht="15.75" customHeight="1" x14ac:dyDescent="0.25">
      <c r="A63" s="89"/>
      <c r="B63" s="89"/>
      <c r="C63" s="92" t="s">
        <v>169</v>
      </c>
      <c r="D63" s="92" t="s">
        <v>170</v>
      </c>
      <c r="E63" s="149">
        <v>1000</v>
      </c>
      <c r="F63" s="149">
        <v>1000</v>
      </c>
      <c r="G63" s="149">
        <v>1000</v>
      </c>
      <c r="H63" s="149">
        <v>1000</v>
      </c>
    </row>
    <row r="64" spans="1:8" ht="23.25" customHeight="1" x14ac:dyDescent="0.25">
      <c r="A64" s="91"/>
      <c r="B64" s="91"/>
      <c r="C64" s="92" t="s">
        <v>163</v>
      </c>
      <c r="D64" s="95" t="s">
        <v>164</v>
      </c>
      <c r="E64" s="149">
        <v>200</v>
      </c>
      <c r="F64" s="149">
        <v>200</v>
      </c>
      <c r="G64" s="149">
        <v>200</v>
      </c>
      <c r="H64" s="149">
        <v>200</v>
      </c>
    </row>
    <row r="65" spans="1:8" ht="15.75" customHeight="1" x14ac:dyDescent="0.25">
      <c r="A65" s="91"/>
      <c r="B65" s="91"/>
      <c r="C65" s="92" t="s">
        <v>193</v>
      </c>
      <c r="D65" s="92" t="s">
        <v>196</v>
      </c>
      <c r="E65" s="149"/>
      <c r="F65" s="149"/>
      <c r="G65" s="149"/>
      <c r="H65" s="149"/>
    </row>
    <row r="66" spans="1:8" ht="15.75" customHeight="1" x14ac:dyDescent="0.25">
      <c r="A66" s="91"/>
      <c r="B66" s="93"/>
      <c r="C66" s="92" t="s">
        <v>194</v>
      </c>
      <c r="D66" s="92" t="s">
        <v>195</v>
      </c>
      <c r="E66" s="149"/>
      <c r="F66" s="149"/>
      <c r="G66" s="149"/>
      <c r="H66" s="149"/>
    </row>
    <row r="67" spans="1:8" ht="15.75" customHeight="1" x14ac:dyDescent="0.25">
      <c r="A67" s="92"/>
      <c r="B67" s="94"/>
      <c r="C67" s="94" t="s">
        <v>166</v>
      </c>
      <c r="D67" s="94" t="s">
        <v>167</v>
      </c>
      <c r="E67" s="149">
        <v>10</v>
      </c>
      <c r="F67" s="149">
        <v>10</v>
      </c>
      <c r="G67" s="149">
        <v>10</v>
      </c>
      <c r="H67" s="149">
        <v>10</v>
      </c>
    </row>
    <row r="68" spans="1:8" ht="15.75" customHeight="1" x14ac:dyDescent="0.25">
      <c r="A68" s="89"/>
      <c r="B68" s="89"/>
      <c r="C68" s="92" t="s">
        <v>171</v>
      </c>
      <c r="D68" s="92" t="s">
        <v>172</v>
      </c>
      <c r="E68" s="149"/>
      <c r="F68" s="149"/>
      <c r="G68" s="149"/>
      <c r="H68" s="149"/>
    </row>
    <row r="69" spans="1:8" ht="15.75" customHeight="1" x14ac:dyDescent="0.25">
      <c r="A69" s="91"/>
      <c r="B69" s="93" t="s">
        <v>31</v>
      </c>
      <c r="C69" s="92"/>
      <c r="D69" s="92"/>
      <c r="E69" s="149"/>
      <c r="F69" s="149"/>
      <c r="G69" s="149"/>
      <c r="H69" s="149"/>
    </row>
    <row r="70" spans="1:8" ht="15.75" customHeight="1" x14ac:dyDescent="0.25">
      <c r="A70" s="91"/>
      <c r="B70" s="91"/>
      <c r="C70" s="92"/>
      <c r="D70" s="92"/>
      <c r="E70" s="149"/>
      <c r="F70" s="149"/>
      <c r="G70" s="149"/>
      <c r="H70" s="149"/>
    </row>
    <row r="71" spans="1:8" ht="15.75" customHeight="1" x14ac:dyDescent="0.25">
      <c r="A71" s="91"/>
      <c r="B71" s="91">
        <v>37</v>
      </c>
      <c r="C71" s="96"/>
      <c r="D71" s="101" t="s">
        <v>173</v>
      </c>
      <c r="E71" s="149">
        <f>SUM(E72:E81)</f>
        <v>0</v>
      </c>
      <c r="F71" s="149">
        <f>SUM(F72:F81)</f>
        <v>0</v>
      </c>
      <c r="G71" s="149">
        <f>SUM(G72:G81)</f>
        <v>0</v>
      </c>
      <c r="H71" s="149">
        <f>SUM(H72:H81)</f>
        <v>0</v>
      </c>
    </row>
    <row r="72" spans="1:8" ht="15.75" customHeight="1" x14ac:dyDescent="0.25">
      <c r="A72" s="91"/>
      <c r="B72" s="91"/>
      <c r="C72" s="92" t="s">
        <v>168</v>
      </c>
      <c r="D72" s="92" t="s">
        <v>78</v>
      </c>
      <c r="E72" s="149"/>
      <c r="F72" s="149"/>
      <c r="G72" s="149"/>
      <c r="H72" s="149"/>
    </row>
    <row r="73" spans="1:8" ht="15.75" customHeight="1" x14ac:dyDescent="0.25">
      <c r="A73" s="91"/>
      <c r="B73" s="91"/>
      <c r="C73" s="94" t="s">
        <v>161</v>
      </c>
      <c r="D73" s="94" t="s">
        <v>86</v>
      </c>
      <c r="E73" s="149"/>
      <c r="F73" s="149"/>
      <c r="G73" s="149"/>
      <c r="H73" s="149"/>
    </row>
    <row r="74" spans="1:8" ht="15.75" customHeight="1" x14ac:dyDescent="0.25">
      <c r="A74" s="89"/>
      <c r="B74" s="89"/>
      <c r="C74" s="92" t="s">
        <v>169</v>
      </c>
      <c r="D74" s="92" t="s">
        <v>170</v>
      </c>
      <c r="E74" s="149"/>
      <c r="F74" s="149"/>
      <c r="G74" s="149"/>
      <c r="H74" s="149"/>
    </row>
    <row r="75" spans="1:8" ht="25.5" customHeight="1" x14ac:dyDescent="0.25">
      <c r="A75" s="91"/>
      <c r="B75" s="91"/>
      <c r="C75" s="92" t="s">
        <v>163</v>
      </c>
      <c r="D75" s="95" t="s">
        <v>164</v>
      </c>
      <c r="E75" s="149"/>
      <c r="F75" s="149"/>
      <c r="G75" s="149"/>
      <c r="H75" s="149"/>
    </row>
    <row r="76" spans="1:8" ht="15.75" customHeight="1" x14ac:dyDescent="0.25">
      <c r="A76" s="91"/>
      <c r="B76" s="91"/>
      <c r="C76" s="92" t="s">
        <v>193</v>
      </c>
      <c r="D76" s="92" t="s">
        <v>196</v>
      </c>
      <c r="E76" s="149">
        <v>0</v>
      </c>
      <c r="F76" s="149">
        <v>0</v>
      </c>
      <c r="G76" s="149">
        <v>0</v>
      </c>
      <c r="H76" s="149">
        <v>0</v>
      </c>
    </row>
    <row r="77" spans="1:8" ht="15.75" customHeight="1" x14ac:dyDescent="0.25">
      <c r="A77" s="91"/>
      <c r="B77" s="93"/>
      <c r="C77" s="92" t="s">
        <v>194</v>
      </c>
      <c r="D77" s="92" t="s">
        <v>195</v>
      </c>
      <c r="E77" s="149"/>
      <c r="F77" s="149"/>
      <c r="G77" s="149"/>
      <c r="H77" s="149"/>
    </row>
    <row r="78" spans="1:8" ht="15.75" customHeight="1" x14ac:dyDescent="0.25">
      <c r="A78" s="92"/>
      <c r="B78" s="94"/>
      <c r="C78" s="94" t="s">
        <v>166</v>
      </c>
      <c r="D78" s="94" t="s">
        <v>167</v>
      </c>
      <c r="E78" s="149"/>
      <c r="F78" s="149"/>
      <c r="G78" s="149"/>
      <c r="H78" s="149"/>
    </row>
    <row r="79" spans="1:8" ht="15.75" customHeight="1" x14ac:dyDescent="0.25">
      <c r="A79" s="89"/>
      <c r="B79" s="89"/>
      <c r="C79" s="92" t="s">
        <v>171</v>
      </c>
      <c r="D79" s="92" t="s">
        <v>172</v>
      </c>
      <c r="E79" s="149"/>
      <c r="F79" s="149"/>
      <c r="G79" s="149"/>
      <c r="H79" s="149"/>
    </row>
    <row r="80" spans="1:8" ht="15.75" customHeight="1" x14ac:dyDescent="0.25">
      <c r="A80" s="91"/>
      <c r="B80" s="93" t="s">
        <v>31</v>
      </c>
      <c r="C80" s="92"/>
      <c r="D80" s="92"/>
      <c r="E80" s="149"/>
      <c r="F80" s="149"/>
      <c r="G80" s="149"/>
      <c r="H80" s="149"/>
    </row>
    <row r="81" spans="1:8" ht="15.75" customHeight="1" x14ac:dyDescent="0.25">
      <c r="A81" s="91"/>
      <c r="B81" s="91"/>
      <c r="C81" s="92"/>
      <c r="D81" s="92"/>
      <c r="E81" s="149"/>
      <c r="F81" s="149"/>
      <c r="G81" s="149"/>
      <c r="H81" s="149"/>
    </row>
    <row r="82" spans="1:8" ht="15.75" customHeight="1" x14ac:dyDescent="0.25">
      <c r="A82" s="91"/>
      <c r="B82" s="91">
        <v>38</v>
      </c>
      <c r="C82" s="96"/>
      <c r="D82" s="101" t="s">
        <v>174</v>
      </c>
      <c r="E82" s="149">
        <f>SUM(E83:E90)</f>
        <v>1818</v>
      </c>
      <c r="F82" s="149">
        <f>SUM(F83:F90)</f>
        <v>1800</v>
      </c>
      <c r="G82" s="149">
        <f>SUM(G83:G90)</f>
        <v>1800</v>
      </c>
      <c r="H82" s="149">
        <f>SUM(H83:H90)</f>
        <v>1800</v>
      </c>
    </row>
    <row r="83" spans="1:8" ht="15.75" customHeight="1" x14ac:dyDescent="0.25">
      <c r="A83" s="91"/>
      <c r="B83" s="91"/>
      <c r="C83" s="92" t="s">
        <v>168</v>
      </c>
      <c r="D83" s="92" t="s">
        <v>78</v>
      </c>
      <c r="E83" s="149"/>
      <c r="F83" s="149"/>
      <c r="G83" s="149"/>
      <c r="H83" s="149"/>
    </row>
    <row r="84" spans="1:8" ht="15.75" customHeight="1" x14ac:dyDescent="0.25">
      <c r="A84" s="91"/>
      <c r="B84" s="91"/>
      <c r="C84" s="94" t="s">
        <v>161</v>
      </c>
      <c r="D84" s="94" t="s">
        <v>86</v>
      </c>
      <c r="E84" s="149"/>
      <c r="F84" s="149"/>
      <c r="G84" s="149"/>
      <c r="H84" s="149"/>
    </row>
    <row r="85" spans="1:8" ht="15.75" customHeight="1" x14ac:dyDescent="0.25">
      <c r="A85" s="89"/>
      <c r="B85" s="89"/>
      <c r="C85" s="92" t="s">
        <v>169</v>
      </c>
      <c r="D85" s="92" t="s">
        <v>170</v>
      </c>
      <c r="E85" s="149"/>
      <c r="F85" s="149"/>
      <c r="G85" s="149"/>
      <c r="H85" s="149"/>
    </row>
    <row r="86" spans="1:8" ht="26.25" customHeight="1" x14ac:dyDescent="0.25">
      <c r="A86" s="91"/>
      <c r="B86" s="91"/>
      <c r="C86" s="92" t="s">
        <v>163</v>
      </c>
      <c r="D86" s="95" t="s">
        <v>164</v>
      </c>
      <c r="E86" s="149"/>
      <c r="F86" s="149"/>
      <c r="G86" s="149"/>
      <c r="H86" s="149"/>
    </row>
    <row r="87" spans="1:8" ht="15.75" customHeight="1" x14ac:dyDescent="0.25">
      <c r="A87" s="91"/>
      <c r="B87" s="91"/>
      <c r="C87" s="92" t="s">
        <v>193</v>
      </c>
      <c r="D87" s="92" t="s">
        <v>196</v>
      </c>
      <c r="E87" s="149">
        <v>1818</v>
      </c>
      <c r="F87" s="149">
        <v>1800</v>
      </c>
      <c r="G87" s="149">
        <v>1800</v>
      </c>
      <c r="H87" s="149">
        <v>1800</v>
      </c>
    </row>
    <row r="88" spans="1:8" ht="15.75" customHeight="1" x14ac:dyDescent="0.25">
      <c r="A88" s="91"/>
      <c r="B88" s="93"/>
      <c r="C88" s="92" t="s">
        <v>194</v>
      </c>
      <c r="D88" s="92" t="s">
        <v>195</v>
      </c>
      <c r="E88" s="149"/>
      <c r="F88" s="149"/>
      <c r="G88" s="149"/>
      <c r="H88" s="149"/>
    </row>
    <row r="89" spans="1:8" ht="15.75" customHeight="1" x14ac:dyDescent="0.25">
      <c r="A89" s="92"/>
      <c r="B89" s="94"/>
      <c r="C89" s="94" t="s">
        <v>166</v>
      </c>
      <c r="D89" s="94" t="s">
        <v>167</v>
      </c>
      <c r="E89" s="149"/>
      <c r="F89" s="149"/>
      <c r="G89" s="149"/>
      <c r="H89" s="149"/>
    </row>
    <row r="90" spans="1:8" ht="15.75" customHeight="1" x14ac:dyDescent="0.25">
      <c r="A90" s="89"/>
      <c r="B90" s="89"/>
      <c r="C90" s="92" t="s">
        <v>171</v>
      </c>
      <c r="D90" s="92" t="s">
        <v>172</v>
      </c>
      <c r="E90" s="149"/>
      <c r="F90" s="149"/>
      <c r="G90" s="149"/>
      <c r="H90" s="149"/>
    </row>
    <row r="91" spans="1:8" ht="15.75" customHeight="1" x14ac:dyDescent="0.25">
      <c r="A91" s="91"/>
      <c r="B91" s="93" t="s">
        <v>31</v>
      </c>
      <c r="C91" s="92"/>
      <c r="D91" s="92"/>
      <c r="E91" s="149"/>
      <c r="F91" s="149"/>
      <c r="G91" s="149"/>
      <c r="H91" s="149"/>
    </row>
    <row r="92" spans="1:8" ht="15.75" customHeight="1" x14ac:dyDescent="0.25">
      <c r="A92" s="91"/>
      <c r="B92" s="91"/>
      <c r="C92" s="92"/>
      <c r="D92" s="92"/>
      <c r="E92" s="149"/>
      <c r="F92" s="149"/>
      <c r="G92" s="149"/>
      <c r="H92" s="149"/>
    </row>
    <row r="93" spans="1:8" ht="15.75" customHeight="1" x14ac:dyDescent="0.25">
      <c r="A93" s="97">
        <v>4</v>
      </c>
      <c r="B93" s="98"/>
      <c r="C93" s="98"/>
      <c r="D93" s="99" t="s">
        <v>41</v>
      </c>
      <c r="E93" s="149"/>
      <c r="F93" s="149"/>
      <c r="G93" s="149"/>
      <c r="H93" s="149"/>
    </row>
    <row r="94" spans="1:8" ht="21.75" customHeight="1" x14ac:dyDescent="0.25">
      <c r="A94" s="89"/>
      <c r="B94" s="89">
        <v>41</v>
      </c>
      <c r="C94" s="90"/>
      <c r="D94" s="102" t="s">
        <v>42</v>
      </c>
      <c r="E94" s="149">
        <f>SUM(E95:E102)</f>
        <v>0</v>
      </c>
      <c r="F94" s="149">
        <f>SUM(F95:F102)</f>
        <v>0</v>
      </c>
      <c r="G94" s="149">
        <f>SUM(G95:G102)</f>
        <v>0</v>
      </c>
      <c r="H94" s="149">
        <f>SUM(H95:H102)</f>
        <v>0</v>
      </c>
    </row>
    <row r="95" spans="1:8" ht="15.75" customHeight="1" x14ac:dyDescent="0.25">
      <c r="A95" s="91"/>
      <c r="B95" s="91"/>
      <c r="C95" s="92" t="s">
        <v>168</v>
      </c>
      <c r="D95" s="92" t="s">
        <v>78</v>
      </c>
      <c r="E95" s="149"/>
      <c r="F95" s="149"/>
      <c r="G95" s="149"/>
      <c r="H95" s="149"/>
    </row>
    <row r="96" spans="1:8" ht="15.75" customHeight="1" x14ac:dyDescent="0.25">
      <c r="A96" s="91"/>
      <c r="B96" s="91"/>
      <c r="C96" s="94" t="s">
        <v>161</v>
      </c>
      <c r="D96" s="94" t="s">
        <v>86</v>
      </c>
      <c r="E96" s="149"/>
      <c r="F96" s="149"/>
      <c r="G96" s="149"/>
      <c r="H96" s="149"/>
    </row>
    <row r="97" spans="1:8" ht="15.75" customHeight="1" x14ac:dyDescent="0.25">
      <c r="A97" s="89"/>
      <c r="B97" s="89"/>
      <c r="C97" s="92" t="s">
        <v>169</v>
      </c>
      <c r="D97" s="92" t="s">
        <v>170</v>
      </c>
      <c r="E97" s="149"/>
      <c r="F97" s="149"/>
      <c r="G97" s="149"/>
      <c r="H97" s="149"/>
    </row>
    <row r="98" spans="1:8" ht="24" customHeight="1" x14ac:dyDescent="0.25">
      <c r="A98" s="91"/>
      <c r="B98" s="91"/>
      <c r="C98" s="92" t="s">
        <v>163</v>
      </c>
      <c r="D98" s="95" t="s">
        <v>164</v>
      </c>
      <c r="E98" s="149"/>
      <c r="F98" s="149"/>
      <c r="G98" s="149"/>
      <c r="H98" s="149"/>
    </row>
    <row r="99" spans="1:8" ht="15.75" customHeight="1" x14ac:dyDescent="0.25">
      <c r="A99" s="91"/>
      <c r="B99" s="91"/>
      <c r="C99" s="92" t="s">
        <v>193</v>
      </c>
      <c r="D99" s="92" t="s">
        <v>196</v>
      </c>
      <c r="E99" s="149"/>
      <c r="F99" s="149"/>
      <c r="G99" s="149"/>
      <c r="H99" s="149"/>
    </row>
    <row r="100" spans="1:8" ht="15.75" customHeight="1" x14ac:dyDescent="0.25">
      <c r="A100" s="91"/>
      <c r="B100" s="93"/>
      <c r="C100" s="92" t="s">
        <v>194</v>
      </c>
      <c r="D100" s="92" t="s">
        <v>195</v>
      </c>
      <c r="E100" s="149"/>
      <c r="F100" s="149"/>
      <c r="G100" s="149"/>
      <c r="H100" s="149"/>
    </row>
    <row r="101" spans="1:8" ht="15.75" customHeight="1" x14ac:dyDescent="0.25">
      <c r="A101" s="92"/>
      <c r="B101" s="94"/>
      <c r="C101" s="94" t="s">
        <v>166</v>
      </c>
      <c r="D101" s="94" t="s">
        <v>167</v>
      </c>
      <c r="E101" s="149"/>
      <c r="F101" s="149"/>
      <c r="G101" s="149"/>
      <c r="H101" s="149"/>
    </row>
    <row r="102" spans="1:8" ht="15.75" customHeight="1" x14ac:dyDescent="0.25">
      <c r="A102" s="89"/>
      <c r="B102" s="89"/>
      <c r="C102" s="92" t="s">
        <v>171</v>
      </c>
      <c r="D102" s="92" t="s">
        <v>172</v>
      </c>
      <c r="E102" s="149"/>
      <c r="F102" s="149"/>
      <c r="G102" s="149"/>
      <c r="H102" s="149"/>
    </row>
    <row r="103" spans="1:8" ht="15.75" customHeight="1" x14ac:dyDescent="0.25">
      <c r="A103" s="91"/>
      <c r="B103" s="93" t="s">
        <v>31</v>
      </c>
      <c r="C103" s="92"/>
      <c r="D103" s="92"/>
      <c r="E103" s="149"/>
      <c r="F103" s="149"/>
      <c r="G103" s="149"/>
      <c r="H103" s="149"/>
    </row>
    <row r="104" spans="1:8" ht="15.75" customHeight="1" x14ac:dyDescent="0.25">
      <c r="A104" s="91"/>
      <c r="B104" s="91"/>
      <c r="C104" s="92"/>
      <c r="D104" s="92"/>
      <c r="E104" s="149"/>
      <c r="F104" s="149"/>
      <c r="G104" s="149"/>
      <c r="H104" s="149"/>
    </row>
    <row r="105" spans="1:8" ht="24.75" customHeight="1" x14ac:dyDescent="0.25">
      <c r="A105" s="89"/>
      <c r="B105" s="89">
        <v>42</v>
      </c>
      <c r="C105" s="90"/>
      <c r="D105" s="102" t="s">
        <v>66</v>
      </c>
      <c r="E105" s="149">
        <f>SUM(E106:E113)</f>
        <v>3100</v>
      </c>
      <c r="F105" s="149">
        <f>SUM(F106:F113)</f>
        <v>5200</v>
      </c>
      <c r="G105" s="149">
        <f>SUM(G106:G113)</f>
        <v>5200</v>
      </c>
      <c r="H105" s="149">
        <f>SUM(H106:H113)</f>
        <v>5200</v>
      </c>
    </row>
    <row r="106" spans="1:8" ht="15.75" customHeight="1" x14ac:dyDescent="0.25">
      <c r="A106" s="91"/>
      <c r="B106" s="91"/>
      <c r="C106" s="92" t="s">
        <v>168</v>
      </c>
      <c r="D106" s="92" t="s">
        <v>78</v>
      </c>
      <c r="E106" s="149"/>
      <c r="F106" s="149"/>
      <c r="G106" s="149"/>
      <c r="H106" s="149"/>
    </row>
    <row r="107" spans="1:8" ht="15.75" customHeight="1" x14ac:dyDescent="0.25">
      <c r="A107" s="91"/>
      <c r="B107" s="91"/>
      <c r="C107" s="94" t="s">
        <v>161</v>
      </c>
      <c r="D107" s="94" t="s">
        <v>86</v>
      </c>
      <c r="E107" s="149"/>
      <c r="F107" s="149">
        <v>2000</v>
      </c>
      <c r="G107" s="149">
        <v>2000</v>
      </c>
      <c r="H107" s="149">
        <v>2000</v>
      </c>
    </row>
    <row r="108" spans="1:8" ht="15.75" customHeight="1" x14ac:dyDescent="0.25">
      <c r="A108" s="89"/>
      <c r="B108" s="89"/>
      <c r="C108" s="92" t="s">
        <v>169</v>
      </c>
      <c r="D108" s="92" t="s">
        <v>170</v>
      </c>
      <c r="E108" s="149"/>
      <c r="F108" s="149"/>
      <c r="G108" s="149"/>
      <c r="H108" s="149"/>
    </row>
    <row r="109" spans="1:8" ht="23.25" customHeight="1" x14ac:dyDescent="0.25">
      <c r="A109" s="91"/>
      <c r="B109" s="91"/>
      <c r="C109" s="92" t="s">
        <v>163</v>
      </c>
      <c r="D109" s="95" t="s">
        <v>164</v>
      </c>
      <c r="E109" s="149">
        <v>2000</v>
      </c>
      <c r="F109" s="149">
        <v>2000</v>
      </c>
      <c r="G109" s="149">
        <v>2000</v>
      </c>
      <c r="H109" s="149">
        <v>2000</v>
      </c>
    </row>
    <row r="110" spans="1:8" ht="15.75" customHeight="1" x14ac:dyDescent="0.25">
      <c r="A110" s="91"/>
      <c r="B110" s="91"/>
      <c r="C110" s="92" t="s">
        <v>193</v>
      </c>
      <c r="D110" s="92" t="s">
        <v>196</v>
      </c>
      <c r="E110" s="149">
        <v>1100</v>
      </c>
      <c r="F110" s="149">
        <v>1200</v>
      </c>
      <c r="G110" s="149">
        <v>1200</v>
      </c>
      <c r="H110" s="149">
        <v>1200</v>
      </c>
    </row>
    <row r="111" spans="1:8" ht="15.75" customHeight="1" x14ac:dyDescent="0.25">
      <c r="A111" s="91"/>
      <c r="B111" s="93"/>
      <c r="C111" s="92" t="s">
        <v>194</v>
      </c>
      <c r="D111" s="92" t="s">
        <v>195</v>
      </c>
      <c r="E111" s="149"/>
      <c r="F111" s="149"/>
      <c r="G111" s="149"/>
      <c r="H111" s="149"/>
    </row>
    <row r="112" spans="1:8" ht="15.75" customHeight="1" x14ac:dyDescent="0.25">
      <c r="A112" s="92"/>
      <c r="B112" s="94"/>
      <c r="C112" s="94" t="s">
        <v>166</v>
      </c>
      <c r="D112" s="94" t="s">
        <v>167</v>
      </c>
      <c r="E112" s="149"/>
      <c r="F112" s="149"/>
      <c r="G112" s="149"/>
      <c r="H112" s="149"/>
    </row>
    <row r="113" spans="1:8" ht="15.75" customHeight="1" x14ac:dyDescent="0.25">
      <c r="A113" s="89"/>
      <c r="B113" s="89"/>
      <c r="C113" s="92" t="s">
        <v>171</v>
      </c>
      <c r="D113" s="92" t="s">
        <v>172</v>
      </c>
      <c r="E113" s="149"/>
      <c r="F113" s="149"/>
      <c r="G113" s="149"/>
      <c r="H113" s="149"/>
    </row>
    <row r="114" spans="1:8" ht="15.75" customHeight="1" x14ac:dyDescent="0.25">
      <c r="A114" s="91"/>
      <c r="B114" s="93" t="s">
        <v>31</v>
      </c>
      <c r="C114" s="92"/>
      <c r="D114" s="92"/>
      <c r="E114" s="149"/>
      <c r="F114" s="149"/>
      <c r="G114" s="149"/>
      <c r="H114" s="149"/>
    </row>
    <row r="115" spans="1:8" ht="15.75" customHeight="1" x14ac:dyDescent="0.25">
      <c r="A115" s="91"/>
      <c r="B115" s="91"/>
      <c r="C115" s="92"/>
      <c r="D115" s="92"/>
      <c r="E115" s="149"/>
      <c r="F115" s="149"/>
      <c r="G115" s="149"/>
      <c r="H115" s="149"/>
    </row>
    <row r="116" spans="1:8" ht="27.75" customHeight="1" x14ac:dyDescent="0.25">
      <c r="A116" s="89"/>
      <c r="B116" s="89">
        <v>45</v>
      </c>
      <c r="C116" s="90"/>
      <c r="D116" s="102" t="s">
        <v>175</v>
      </c>
      <c r="E116" s="149">
        <f>SUM(E117:E124)</f>
        <v>0</v>
      </c>
      <c r="F116" s="149">
        <f t="shared" ref="F116:H116" si="0">SUM(F117:F124)</f>
        <v>0</v>
      </c>
      <c r="G116" s="149">
        <f t="shared" si="0"/>
        <v>0</v>
      </c>
      <c r="H116" s="149">
        <f t="shared" si="0"/>
        <v>0</v>
      </c>
    </row>
    <row r="117" spans="1:8" ht="15.75" customHeight="1" x14ac:dyDescent="0.25">
      <c r="A117" s="91"/>
      <c r="B117" s="91"/>
      <c r="C117" s="92" t="s">
        <v>168</v>
      </c>
      <c r="D117" s="92" t="s">
        <v>78</v>
      </c>
      <c r="E117" s="149"/>
      <c r="F117" s="149"/>
      <c r="G117" s="149"/>
      <c r="H117" s="149"/>
    </row>
    <row r="118" spans="1:8" ht="15.75" customHeight="1" x14ac:dyDescent="0.25">
      <c r="A118" s="91"/>
      <c r="B118" s="91"/>
      <c r="C118" s="94" t="s">
        <v>161</v>
      </c>
      <c r="D118" s="94" t="s">
        <v>86</v>
      </c>
      <c r="E118" s="149"/>
      <c r="F118" s="149"/>
      <c r="G118" s="149"/>
      <c r="H118" s="149"/>
    </row>
    <row r="119" spans="1:8" ht="15.75" customHeight="1" x14ac:dyDescent="0.25">
      <c r="A119" s="89"/>
      <c r="B119" s="89"/>
      <c r="C119" s="92" t="s">
        <v>169</v>
      </c>
      <c r="D119" s="92" t="s">
        <v>170</v>
      </c>
      <c r="E119" s="149"/>
      <c r="F119" s="149"/>
      <c r="G119" s="149"/>
      <c r="H119" s="149"/>
    </row>
    <row r="120" spans="1:8" ht="27" customHeight="1" x14ac:dyDescent="0.25">
      <c r="A120" s="91"/>
      <c r="B120" s="91"/>
      <c r="C120" s="92" t="s">
        <v>163</v>
      </c>
      <c r="D120" s="95" t="s">
        <v>164</v>
      </c>
      <c r="E120" s="149"/>
      <c r="F120" s="149"/>
      <c r="G120" s="149"/>
      <c r="H120" s="149"/>
    </row>
    <row r="121" spans="1:8" ht="15.75" customHeight="1" x14ac:dyDescent="0.25">
      <c r="A121" s="91"/>
      <c r="B121" s="91"/>
      <c r="C121" s="92" t="s">
        <v>193</v>
      </c>
      <c r="D121" s="92" t="s">
        <v>196</v>
      </c>
      <c r="E121" s="149"/>
      <c r="F121" s="149"/>
      <c r="G121" s="149"/>
      <c r="H121" s="149"/>
    </row>
    <row r="122" spans="1:8" ht="15.75" customHeight="1" x14ac:dyDescent="0.25">
      <c r="A122" s="91"/>
      <c r="B122" s="93"/>
      <c r="C122" s="92" t="s">
        <v>194</v>
      </c>
      <c r="D122" s="92" t="s">
        <v>195</v>
      </c>
      <c r="E122" s="149"/>
      <c r="F122" s="149"/>
      <c r="G122" s="149"/>
      <c r="H122" s="149"/>
    </row>
    <row r="123" spans="1:8" ht="15.75" customHeight="1" x14ac:dyDescent="0.25">
      <c r="A123" s="92"/>
      <c r="B123" s="94"/>
      <c r="C123" s="94" t="s">
        <v>166</v>
      </c>
      <c r="D123" s="94" t="s">
        <v>167</v>
      </c>
      <c r="E123" s="149"/>
      <c r="F123" s="149"/>
      <c r="G123" s="149"/>
      <c r="H123" s="149"/>
    </row>
    <row r="124" spans="1:8" ht="15.75" customHeight="1" x14ac:dyDescent="0.25">
      <c r="A124" s="89"/>
      <c r="B124" s="89"/>
      <c r="C124" s="92" t="s">
        <v>171</v>
      </c>
      <c r="D124" s="92" t="s">
        <v>172</v>
      </c>
      <c r="E124" s="149"/>
      <c r="F124" s="149"/>
      <c r="G124" s="149"/>
      <c r="H124" s="149"/>
    </row>
    <row r="125" spans="1:8" ht="15.75" customHeight="1" x14ac:dyDescent="0.25">
      <c r="A125" s="91"/>
      <c r="B125" s="93" t="s">
        <v>31</v>
      </c>
      <c r="C125" s="92"/>
      <c r="D125" s="92"/>
      <c r="E125" s="149"/>
      <c r="F125" s="149"/>
      <c r="G125" s="149"/>
      <c r="H125" s="149"/>
    </row>
    <row r="126" spans="1:8" ht="15.75" customHeight="1" x14ac:dyDescent="0.25">
      <c r="A126" s="91"/>
      <c r="B126" s="91"/>
      <c r="C126" s="92"/>
      <c r="D126" s="92"/>
      <c r="E126" s="149"/>
      <c r="F126" s="149"/>
      <c r="G126" s="149"/>
      <c r="H126" s="149"/>
    </row>
    <row r="127" spans="1:8" ht="15.75" customHeight="1" x14ac:dyDescent="0.25"/>
    <row r="128" spans="1:8" ht="15.75" customHeight="1" x14ac:dyDescent="0.25">
      <c r="A128" s="106" t="s">
        <v>191</v>
      </c>
      <c r="B128" s="106"/>
      <c r="C128" s="107"/>
      <c r="D128" s="108"/>
      <c r="E128" s="108"/>
      <c r="F128" s="108"/>
      <c r="G128" s="108"/>
      <c r="H128" s="108"/>
    </row>
    <row r="129" spans="1:8" ht="15.75" customHeight="1" x14ac:dyDescent="0.25">
      <c r="A129" s="109" t="s">
        <v>189</v>
      </c>
      <c r="B129" s="107"/>
      <c r="C129" s="107"/>
      <c r="D129" s="108"/>
      <c r="E129" s="108"/>
      <c r="F129" s="108"/>
      <c r="G129" s="108"/>
      <c r="H129" s="108"/>
    </row>
    <row r="130" spans="1:8" ht="15.75" customHeight="1" x14ac:dyDescent="0.25">
      <c r="A130" s="109" t="s">
        <v>192</v>
      </c>
      <c r="B130" s="107"/>
      <c r="C130" s="107"/>
      <c r="D130" s="108"/>
      <c r="E130" s="108"/>
      <c r="F130" s="108"/>
      <c r="G130" s="108"/>
      <c r="H130" s="108"/>
    </row>
    <row r="131" spans="1:8" ht="15.75" customHeight="1" x14ac:dyDescent="0.25">
      <c r="A131" s="108"/>
      <c r="B131" s="108"/>
      <c r="C131" s="108"/>
      <c r="D131" s="108"/>
      <c r="E131" s="108"/>
      <c r="F131" s="108"/>
      <c r="G131" s="108"/>
      <c r="H131" s="108"/>
    </row>
    <row r="132" spans="1:8" ht="15.75" customHeight="1" x14ac:dyDescent="0.25">
      <c r="A132" s="110" t="s">
        <v>153</v>
      </c>
      <c r="B132" s="110"/>
      <c r="C132" s="110"/>
      <c r="D132" s="110"/>
      <c r="E132" s="110"/>
      <c r="F132" s="110"/>
      <c r="G132" s="108"/>
      <c r="H132" s="108"/>
    </row>
    <row r="133" spans="1:8" ht="15.75" customHeight="1" x14ac:dyDescent="0.25">
      <c r="A133" s="110" t="s">
        <v>154</v>
      </c>
      <c r="B133" s="110"/>
      <c r="C133" s="110"/>
      <c r="D133" s="110"/>
      <c r="E133" s="110"/>
      <c r="F133" s="110"/>
      <c r="G133" s="108"/>
      <c r="H133" s="108"/>
    </row>
    <row r="134" spans="1:8" ht="15.75" customHeight="1" x14ac:dyDescent="0.25">
      <c r="A134" s="110" t="s">
        <v>155</v>
      </c>
      <c r="B134" s="110"/>
      <c r="C134" s="110"/>
      <c r="D134" s="110"/>
      <c r="E134" s="110"/>
      <c r="F134" s="108"/>
      <c r="G134" s="110" t="s">
        <v>156</v>
      </c>
      <c r="H134" s="108"/>
    </row>
    <row r="135" spans="1:8" ht="15.75" customHeight="1" x14ac:dyDescent="0.25">
      <c r="A135" s="110"/>
      <c r="B135" s="110"/>
      <c r="C135" s="110"/>
      <c r="D135" s="110"/>
      <c r="E135" s="110"/>
      <c r="F135" s="108"/>
      <c r="G135" s="110" t="s">
        <v>157</v>
      </c>
      <c r="H135" s="108"/>
    </row>
    <row r="136" spans="1:8" ht="15.75" customHeight="1" x14ac:dyDescent="0.25">
      <c r="A136" s="110"/>
      <c r="B136" s="110"/>
      <c r="C136" s="110"/>
      <c r="D136" s="110"/>
      <c r="E136" s="110"/>
      <c r="F136" s="108"/>
      <c r="G136" s="110" t="s">
        <v>158</v>
      </c>
      <c r="H136" s="108"/>
    </row>
    <row r="137" spans="1:8" ht="15.75" customHeight="1" x14ac:dyDescent="0.25"/>
    <row r="138" spans="1:8" ht="15.75" customHeight="1" x14ac:dyDescent="0.25"/>
    <row r="139" spans="1:8" ht="15.75" customHeight="1" x14ac:dyDescent="0.25"/>
    <row r="140" spans="1:8" ht="15.75" customHeight="1" x14ac:dyDescent="0.25"/>
    <row r="141" spans="1:8" ht="15.75" customHeight="1" x14ac:dyDescent="0.25"/>
    <row r="142" spans="1:8" ht="15.75" customHeight="1" x14ac:dyDescent="0.25"/>
    <row r="143" spans="1:8" ht="15.75" customHeight="1" x14ac:dyDescent="0.25"/>
    <row r="144" spans="1:8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</sheetData>
  <mergeCells count="5">
    <mergeCell ref="A3:H3"/>
    <mergeCell ref="A5:H5"/>
    <mergeCell ref="A7:H7"/>
    <mergeCell ref="A9:H9"/>
    <mergeCell ref="A34:H34"/>
  </mergeCells>
  <pageMargins left="0.7" right="0.7" top="0.75" bottom="0.75" header="0" footer="0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02"/>
  <sheetViews>
    <sheetView topLeftCell="A22" zoomScale="71" zoomScaleNormal="71" workbookViewId="0">
      <selection activeCell="A39" sqref="A39"/>
    </sheetView>
  </sheetViews>
  <sheetFormatPr defaultColWidth="14.42578125" defaultRowHeight="15" customHeight="1" x14ac:dyDescent="0.25"/>
  <cols>
    <col min="1" max="1" width="53.42578125" customWidth="1"/>
    <col min="2" max="2" width="20.28515625" customWidth="1"/>
    <col min="3" max="3" width="21.140625" customWidth="1"/>
    <col min="4" max="4" width="21" customWidth="1"/>
    <col min="5" max="5" width="19.7109375" customWidth="1"/>
    <col min="6" max="6" width="20.7109375" customWidth="1"/>
    <col min="7" max="26" width="8.7109375" customWidth="1"/>
  </cols>
  <sheetData>
    <row r="1" spans="1:6" ht="42" customHeight="1" x14ac:dyDescent="0.25">
      <c r="A1" s="206" t="s">
        <v>190</v>
      </c>
      <c r="B1" s="194"/>
      <c r="C1" s="194"/>
      <c r="D1" s="194"/>
      <c r="E1" s="194"/>
      <c r="F1" s="194"/>
    </row>
    <row r="2" spans="1:6" ht="18" customHeight="1" x14ac:dyDescent="0.25">
      <c r="A2" s="2"/>
      <c r="B2" s="2"/>
      <c r="C2" s="2"/>
      <c r="D2" s="2"/>
      <c r="E2" s="2"/>
      <c r="F2" s="2"/>
    </row>
    <row r="3" spans="1:6" ht="15.75" customHeight="1" x14ac:dyDescent="0.25">
      <c r="A3" s="200" t="s">
        <v>0</v>
      </c>
      <c r="B3" s="194"/>
      <c r="C3" s="194"/>
      <c r="D3" s="194"/>
      <c r="E3" s="194"/>
      <c r="F3" s="194"/>
    </row>
    <row r="4" spans="1:6" ht="18" x14ac:dyDescent="0.25">
      <c r="B4" s="2"/>
      <c r="C4" s="2"/>
      <c r="D4" s="2"/>
      <c r="E4" s="3"/>
      <c r="F4" s="3"/>
    </row>
    <row r="5" spans="1:6" ht="18" customHeight="1" x14ac:dyDescent="0.25">
      <c r="A5" s="200" t="s">
        <v>24</v>
      </c>
      <c r="B5" s="194"/>
      <c r="C5" s="194"/>
      <c r="D5" s="194"/>
      <c r="E5" s="194"/>
      <c r="F5" s="194"/>
    </row>
    <row r="6" spans="1:6" ht="18" x14ac:dyDescent="0.25">
      <c r="A6" s="2"/>
      <c r="B6" s="2"/>
      <c r="C6" s="2"/>
      <c r="D6" s="2"/>
      <c r="E6" s="3"/>
      <c r="F6" s="3"/>
    </row>
    <row r="7" spans="1:6" ht="15.75" customHeight="1" x14ac:dyDescent="0.25">
      <c r="A7" s="200" t="s">
        <v>43</v>
      </c>
      <c r="B7" s="194"/>
      <c r="C7" s="194"/>
      <c r="D7" s="194"/>
      <c r="E7" s="194"/>
      <c r="F7" s="194"/>
    </row>
    <row r="8" spans="1:6" ht="18" x14ac:dyDescent="0.25">
      <c r="A8" s="2"/>
      <c r="B8" s="2"/>
      <c r="C8" s="2"/>
      <c r="D8" s="2"/>
      <c r="E8" s="3"/>
      <c r="F8" s="8" t="s">
        <v>2</v>
      </c>
    </row>
    <row r="9" spans="1:6" ht="25.5" x14ac:dyDescent="0.25">
      <c r="A9" s="27" t="s">
        <v>44</v>
      </c>
      <c r="B9" s="104" t="s">
        <v>179</v>
      </c>
      <c r="C9" s="78" t="s">
        <v>180</v>
      </c>
      <c r="D9" s="104" t="s">
        <v>181</v>
      </c>
      <c r="E9" s="104" t="s">
        <v>37</v>
      </c>
      <c r="F9" s="104" t="s">
        <v>184</v>
      </c>
    </row>
    <row r="10" spans="1:6" s="48" customFormat="1" x14ac:dyDescent="0.25">
      <c r="A10" s="58" t="s">
        <v>140</v>
      </c>
      <c r="B10" s="73">
        <f>SUM(B11+B13+B15+B18+B21)</f>
        <v>1929262.06</v>
      </c>
      <c r="C10" s="128">
        <f>SUM(C11+C13+C15+C18+C21)</f>
        <v>2282551.5099999998</v>
      </c>
      <c r="D10" s="128">
        <f>SUM(D11+D13+D15+D18+D21)</f>
        <v>2198355.5100000002</v>
      </c>
      <c r="E10" s="128">
        <f>SUM(E11+E13+E15+E18+E21)</f>
        <v>2198355.5100000002</v>
      </c>
      <c r="F10" s="128">
        <f>SUM(F11+F13+F15+F18+F21)</f>
        <v>2198355.5100000002</v>
      </c>
    </row>
    <row r="11" spans="1:6" s="48" customFormat="1" x14ac:dyDescent="0.25">
      <c r="A11" s="60" t="s">
        <v>141</v>
      </c>
      <c r="B11" s="73">
        <f>SUM(B12)</f>
        <v>4966.26</v>
      </c>
      <c r="C11" s="128">
        <f t="shared" ref="C11:F11" si="0">SUM(C12)</f>
        <v>729.98</v>
      </c>
      <c r="D11" s="128">
        <f t="shared" si="0"/>
        <v>729.96</v>
      </c>
      <c r="E11" s="128">
        <f t="shared" si="0"/>
        <v>729.96</v>
      </c>
      <c r="F11" s="128">
        <f t="shared" si="0"/>
        <v>729.96</v>
      </c>
    </row>
    <row r="12" spans="1:6" s="48" customFormat="1" x14ac:dyDescent="0.25">
      <c r="A12" s="59" t="s">
        <v>142</v>
      </c>
      <c r="B12" s="75">
        <v>4966.26</v>
      </c>
      <c r="C12" s="129">
        <v>729.98</v>
      </c>
      <c r="D12" s="129">
        <v>729.96</v>
      </c>
      <c r="E12" s="129">
        <v>729.96</v>
      </c>
      <c r="F12" s="129">
        <v>729.96</v>
      </c>
    </row>
    <row r="13" spans="1:6" s="48" customFormat="1" x14ac:dyDescent="0.25">
      <c r="A13" s="60" t="s">
        <v>143</v>
      </c>
      <c r="B13" s="73">
        <f>SUM(B14)</f>
        <v>0.09</v>
      </c>
      <c r="C13" s="128">
        <f t="shared" ref="C13:F13" si="1">SUM(C14)</f>
        <v>20</v>
      </c>
      <c r="D13" s="128">
        <f t="shared" si="1"/>
        <v>4820</v>
      </c>
      <c r="E13" s="128">
        <f t="shared" si="1"/>
        <v>4820</v>
      </c>
      <c r="F13" s="128">
        <f t="shared" si="1"/>
        <v>4820</v>
      </c>
    </row>
    <row r="14" spans="1:6" s="48" customFormat="1" ht="15" customHeight="1" x14ac:dyDescent="0.25">
      <c r="A14" s="59" t="s">
        <v>144</v>
      </c>
      <c r="B14" s="75">
        <v>0.09</v>
      </c>
      <c r="C14" s="129">
        <v>20</v>
      </c>
      <c r="D14" s="129">
        <v>4820</v>
      </c>
      <c r="E14" s="129">
        <v>4820</v>
      </c>
      <c r="F14" s="129">
        <v>4820</v>
      </c>
    </row>
    <row r="15" spans="1:6" s="48" customFormat="1" ht="15" customHeight="1" x14ac:dyDescent="0.25">
      <c r="A15" s="58" t="s">
        <v>145</v>
      </c>
      <c r="B15" s="73">
        <f>SUM(B16:B17)</f>
        <v>127028.26000000001</v>
      </c>
      <c r="C15" s="128">
        <f t="shared" ref="C15" si="2">SUM(C16:C17)</f>
        <v>130957.38</v>
      </c>
      <c r="D15" s="128">
        <f t="shared" ref="D15" si="3">SUM(D16:D17)</f>
        <v>137608.21000000002</v>
      </c>
      <c r="E15" s="128">
        <f t="shared" ref="E15:F15" si="4">SUM(E16:E17)</f>
        <v>137608.21000000002</v>
      </c>
      <c r="F15" s="128">
        <f t="shared" si="4"/>
        <v>137608.21000000002</v>
      </c>
    </row>
    <row r="16" spans="1:6" s="48" customFormat="1" ht="15" customHeight="1" x14ac:dyDescent="0.25">
      <c r="A16" s="59" t="s">
        <v>146</v>
      </c>
      <c r="B16" s="75">
        <v>103961.16</v>
      </c>
      <c r="C16" s="129">
        <v>106957.38</v>
      </c>
      <c r="D16" s="129">
        <v>109908.21</v>
      </c>
      <c r="E16" s="129">
        <v>109908.21</v>
      </c>
      <c r="F16" s="129">
        <v>109908.21</v>
      </c>
    </row>
    <row r="17" spans="1:6" s="48" customFormat="1" ht="15.75" customHeight="1" x14ac:dyDescent="0.25">
      <c r="A17" s="59" t="s">
        <v>150</v>
      </c>
      <c r="B17" s="75">
        <v>23067.1</v>
      </c>
      <c r="C17" s="129">
        <v>24000</v>
      </c>
      <c r="D17" s="129">
        <v>27700</v>
      </c>
      <c r="E17" s="129">
        <v>27700</v>
      </c>
      <c r="F17" s="129">
        <v>27700</v>
      </c>
    </row>
    <row r="18" spans="1:6" s="48" customFormat="1" x14ac:dyDescent="0.25">
      <c r="A18" s="58" t="s">
        <v>147</v>
      </c>
      <c r="B18" s="73">
        <f>SUM(B19:B20)</f>
        <v>1783057.45</v>
      </c>
      <c r="C18" s="128">
        <f>SUM(C19:C20)</f>
        <v>2137074.15</v>
      </c>
      <c r="D18" s="128">
        <f>SUM(D19:D20)</f>
        <v>2041427.34</v>
      </c>
      <c r="E18" s="128">
        <f>SUM(E19:E20)</f>
        <v>2041427.34</v>
      </c>
      <c r="F18" s="128">
        <f>SUM(F19:F20)</f>
        <v>2041427.34</v>
      </c>
    </row>
    <row r="19" spans="1:6" s="48" customFormat="1" ht="15" customHeight="1" x14ac:dyDescent="0.25">
      <c r="A19" s="59" t="s">
        <v>197</v>
      </c>
      <c r="B19" s="75">
        <v>1778321.45</v>
      </c>
      <c r="C19" s="129">
        <v>2089074.15</v>
      </c>
      <c r="D19" s="129">
        <v>2029427.34</v>
      </c>
      <c r="E19" s="129">
        <v>2029427.34</v>
      </c>
      <c r="F19" s="129">
        <v>2029427.34</v>
      </c>
    </row>
    <row r="20" spans="1:6" s="48" customFormat="1" x14ac:dyDescent="0.25">
      <c r="A20" s="59" t="s">
        <v>198</v>
      </c>
      <c r="B20" s="75">
        <v>4736</v>
      </c>
      <c r="C20" s="129">
        <v>48000</v>
      </c>
      <c r="D20" s="129">
        <v>12000</v>
      </c>
      <c r="E20" s="129">
        <v>12000</v>
      </c>
      <c r="F20" s="129">
        <v>12000</v>
      </c>
    </row>
    <row r="21" spans="1:6" s="48" customFormat="1" x14ac:dyDescent="0.25">
      <c r="A21" s="60" t="s">
        <v>152</v>
      </c>
      <c r="B21" s="74">
        <f>SUM(B22)</f>
        <v>14210</v>
      </c>
      <c r="C21" s="128">
        <f t="shared" ref="C21:F21" si="5">SUM(C22)</f>
        <v>13770</v>
      </c>
      <c r="D21" s="128">
        <f t="shared" si="5"/>
        <v>13770</v>
      </c>
      <c r="E21" s="128">
        <f t="shared" si="5"/>
        <v>13770</v>
      </c>
      <c r="F21" s="128">
        <f t="shared" si="5"/>
        <v>13770</v>
      </c>
    </row>
    <row r="22" spans="1:6" s="48" customFormat="1" ht="15" customHeight="1" x14ac:dyDescent="0.25">
      <c r="A22" s="59" t="s">
        <v>148</v>
      </c>
      <c r="B22" s="75">
        <v>14210</v>
      </c>
      <c r="C22" s="129">
        <v>13770</v>
      </c>
      <c r="D22" s="129">
        <v>13770</v>
      </c>
      <c r="E22" s="129">
        <v>13770</v>
      </c>
      <c r="F22" s="129">
        <v>13770</v>
      </c>
    </row>
    <row r="24" spans="1:6" ht="15.75" customHeight="1" x14ac:dyDescent="0.25">
      <c r="A24" s="200" t="s">
        <v>47</v>
      </c>
      <c r="B24" s="194"/>
      <c r="C24" s="194"/>
      <c r="D24" s="194"/>
      <c r="E24" s="194"/>
      <c r="F24" s="194"/>
    </row>
    <row r="25" spans="1:6" ht="15.75" customHeight="1" x14ac:dyDescent="0.25">
      <c r="A25" s="2"/>
      <c r="B25" s="2"/>
      <c r="C25" s="2"/>
      <c r="D25" s="2"/>
      <c r="E25" s="3"/>
      <c r="F25" s="3"/>
    </row>
    <row r="26" spans="1:6" ht="24" customHeight="1" x14ac:dyDescent="0.25">
      <c r="A26" s="27" t="s">
        <v>44</v>
      </c>
      <c r="B26" s="104" t="s">
        <v>179</v>
      </c>
      <c r="C26" s="78" t="s">
        <v>180</v>
      </c>
      <c r="D26" s="104" t="s">
        <v>181</v>
      </c>
      <c r="E26" s="104" t="s">
        <v>37</v>
      </c>
      <c r="F26" s="104" t="s">
        <v>184</v>
      </c>
    </row>
    <row r="27" spans="1:6" ht="15.75" customHeight="1" x14ac:dyDescent="0.25">
      <c r="A27" s="40" t="s">
        <v>7</v>
      </c>
      <c r="B27" s="71">
        <f>SUM(B28+B31+B34+B38+B43)</f>
        <v>1923734</v>
      </c>
      <c r="C27" s="130">
        <f>SUM(C28+C31+C34+C38+C43)</f>
        <v>2282551.5099999998</v>
      </c>
      <c r="D27" s="130">
        <f>SUM(D28+D31+D34+D38+D43)</f>
        <v>2198355.5100000002</v>
      </c>
      <c r="E27" s="130">
        <f>SUM(E28+E31+E34+E38+E43)</f>
        <v>2196355.5100000002</v>
      </c>
      <c r="F27" s="130">
        <f>SUM(F28+F31+F34+F38+F43)</f>
        <v>2196355.5100000002</v>
      </c>
    </row>
    <row r="28" spans="1:6" ht="15.75" customHeight="1" x14ac:dyDescent="0.25">
      <c r="A28" s="64" t="s">
        <v>141</v>
      </c>
      <c r="B28" s="76">
        <f>SUM(B29:B30)</f>
        <v>4966.26</v>
      </c>
      <c r="C28" s="131">
        <f t="shared" ref="C28:F28" si="6">SUM(C29)</f>
        <v>729.98</v>
      </c>
      <c r="D28" s="131">
        <f t="shared" si="6"/>
        <v>729.96</v>
      </c>
      <c r="E28" s="131">
        <f t="shared" si="6"/>
        <v>729.96</v>
      </c>
      <c r="F28" s="131">
        <f t="shared" si="6"/>
        <v>729.96</v>
      </c>
    </row>
    <row r="29" spans="1:6" ht="15.75" customHeight="1" x14ac:dyDescent="0.25">
      <c r="A29" s="65" t="s">
        <v>142</v>
      </c>
      <c r="B29" s="46">
        <v>3946.26</v>
      </c>
      <c r="C29" s="132">
        <v>729.98</v>
      </c>
      <c r="D29" s="132">
        <v>729.96</v>
      </c>
      <c r="E29" s="132">
        <v>729.96</v>
      </c>
      <c r="F29" s="132">
        <v>729.96</v>
      </c>
    </row>
    <row r="30" spans="1:6" s="115" customFormat="1" ht="15.75" customHeight="1" x14ac:dyDescent="0.25">
      <c r="A30" s="65" t="s">
        <v>187</v>
      </c>
      <c r="B30" s="46">
        <v>1020</v>
      </c>
      <c r="C30" s="133">
        <v>0</v>
      </c>
      <c r="D30" s="133">
        <v>0</v>
      </c>
      <c r="E30" s="133">
        <v>0</v>
      </c>
      <c r="F30" s="133">
        <v>0</v>
      </c>
    </row>
    <row r="31" spans="1:6" ht="15.75" customHeight="1" x14ac:dyDescent="0.25">
      <c r="A31" s="64" t="s">
        <v>143</v>
      </c>
      <c r="B31" s="76">
        <f>SUM(B32:B33)</f>
        <v>5.79</v>
      </c>
      <c r="C31" s="131">
        <f t="shared" ref="C31" si="7">SUM(C32:C33)</f>
        <v>20</v>
      </c>
      <c r="D31" s="131">
        <f t="shared" ref="D31" si="8">SUM(D32:D33)</f>
        <v>4820</v>
      </c>
      <c r="E31" s="131">
        <f t="shared" ref="E31:F31" si="9">SUM(E32:E33)</f>
        <v>2820</v>
      </c>
      <c r="F31" s="131">
        <f t="shared" si="9"/>
        <v>2820</v>
      </c>
    </row>
    <row r="32" spans="1:6" ht="15.75" customHeight="1" x14ac:dyDescent="0.25">
      <c r="A32" s="62" t="s">
        <v>144</v>
      </c>
      <c r="B32" s="70">
        <v>0</v>
      </c>
      <c r="C32" s="134">
        <v>20</v>
      </c>
      <c r="D32" s="134">
        <v>4820</v>
      </c>
      <c r="E32" s="134">
        <v>2820</v>
      </c>
      <c r="F32" s="134">
        <v>2820</v>
      </c>
    </row>
    <row r="33" spans="1:6" ht="15.75" customHeight="1" x14ac:dyDescent="0.25">
      <c r="A33" s="63" t="s">
        <v>149</v>
      </c>
      <c r="B33" s="72">
        <v>5.79</v>
      </c>
      <c r="C33" s="135">
        <v>0</v>
      </c>
      <c r="D33" s="135">
        <v>0</v>
      </c>
      <c r="E33" s="135">
        <v>0</v>
      </c>
      <c r="F33" s="135">
        <v>0</v>
      </c>
    </row>
    <row r="34" spans="1:6" ht="15.75" customHeight="1" x14ac:dyDescent="0.25">
      <c r="A34" s="66" t="s">
        <v>145</v>
      </c>
      <c r="B34" s="77">
        <f>SUM(B35:B37)</f>
        <v>124525.95</v>
      </c>
      <c r="C34" s="136">
        <f t="shared" ref="C34" si="10">SUM(C35:C37)</f>
        <v>130957.38</v>
      </c>
      <c r="D34" s="136">
        <f t="shared" ref="D34" si="11">SUM(D35:D37)</f>
        <v>137608.21000000002</v>
      </c>
      <c r="E34" s="136">
        <f t="shared" ref="E34:F34" si="12">SUM(E35:E37)</f>
        <v>137608.21000000002</v>
      </c>
      <c r="F34" s="136">
        <f t="shared" si="12"/>
        <v>137608.21000000002</v>
      </c>
    </row>
    <row r="35" spans="1:6" ht="15.75" customHeight="1" x14ac:dyDescent="0.25">
      <c r="A35" s="61" t="s">
        <v>146</v>
      </c>
      <c r="B35" s="72">
        <v>103961.16</v>
      </c>
      <c r="C35" s="135">
        <v>106957.38</v>
      </c>
      <c r="D35" s="135">
        <v>109908.21</v>
      </c>
      <c r="E35" s="135">
        <v>109908.21</v>
      </c>
      <c r="F35" s="135">
        <v>109908.21</v>
      </c>
    </row>
    <row r="36" spans="1:6" ht="15.75" customHeight="1" x14ac:dyDescent="0.25">
      <c r="A36" s="127" t="s">
        <v>188</v>
      </c>
      <c r="B36" s="72">
        <v>15834.7</v>
      </c>
      <c r="C36" s="135">
        <v>24000</v>
      </c>
      <c r="D36" s="135">
        <v>27700</v>
      </c>
      <c r="E36" s="135">
        <v>27700</v>
      </c>
      <c r="F36" s="135">
        <v>27700</v>
      </c>
    </row>
    <row r="37" spans="1:6" ht="15.75" customHeight="1" x14ac:dyDescent="0.25">
      <c r="A37" s="61" t="s">
        <v>151</v>
      </c>
      <c r="B37" s="72">
        <v>4730.09</v>
      </c>
      <c r="C37" s="135">
        <v>0</v>
      </c>
      <c r="D37" s="135">
        <v>0</v>
      </c>
      <c r="E37" s="135">
        <v>0</v>
      </c>
      <c r="F37" s="135">
        <v>0</v>
      </c>
    </row>
    <row r="38" spans="1:6" ht="15.75" customHeight="1" x14ac:dyDescent="0.25">
      <c r="A38" s="66" t="s">
        <v>147</v>
      </c>
      <c r="B38" s="77">
        <f>SUM(B39:B42)</f>
        <v>1780026</v>
      </c>
      <c r="C38" s="136">
        <f>SUM(C39:C42)</f>
        <v>2137074.15</v>
      </c>
      <c r="D38" s="136">
        <f>SUM(D39:D42)</f>
        <v>2041427.34</v>
      </c>
      <c r="E38" s="136">
        <f>SUM(E39:E42)</f>
        <v>2041427.34</v>
      </c>
      <c r="F38" s="136">
        <f>SUM(F39:F42)</f>
        <v>2041427.34</v>
      </c>
    </row>
    <row r="39" spans="1:6" ht="15.75" customHeight="1" x14ac:dyDescent="0.25">
      <c r="A39" s="189" t="s">
        <v>197</v>
      </c>
      <c r="B39" s="72">
        <v>1778321.45</v>
      </c>
      <c r="C39" s="135">
        <v>2089074.15</v>
      </c>
      <c r="D39" s="135">
        <v>2029427.34</v>
      </c>
      <c r="E39" s="135">
        <v>2029427.34</v>
      </c>
      <c r="F39" s="135">
        <v>2029427.34</v>
      </c>
    </row>
    <row r="40" spans="1:6" ht="15.75" customHeight="1" x14ac:dyDescent="0.25">
      <c r="A40" s="61" t="s">
        <v>199</v>
      </c>
      <c r="B40" s="72">
        <v>0</v>
      </c>
      <c r="C40" s="135">
        <v>0</v>
      </c>
      <c r="D40" s="135">
        <v>0</v>
      </c>
      <c r="E40" s="135">
        <v>0</v>
      </c>
      <c r="F40" s="135">
        <v>0</v>
      </c>
    </row>
    <row r="41" spans="1:6" ht="15.75" customHeight="1" x14ac:dyDescent="0.25">
      <c r="A41" s="61" t="s">
        <v>198</v>
      </c>
      <c r="B41" s="72">
        <v>1704.55</v>
      </c>
      <c r="C41" s="135">
        <v>48000</v>
      </c>
      <c r="D41" s="135">
        <v>12000</v>
      </c>
      <c r="E41" s="135">
        <v>12000</v>
      </c>
      <c r="F41" s="135">
        <v>12000</v>
      </c>
    </row>
    <row r="42" spans="1:6" ht="15.75" customHeight="1" x14ac:dyDescent="0.25">
      <c r="A42" s="61" t="s">
        <v>200</v>
      </c>
      <c r="B42" s="72">
        <v>0</v>
      </c>
      <c r="C42" s="135">
        <v>0</v>
      </c>
      <c r="D42" s="135">
        <v>0</v>
      </c>
      <c r="E42" s="135">
        <v>0</v>
      </c>
      <c r="F42" s="135">
        <v>0</v>
      </c>
    </row>
    <row r="43" spans="1:6" ht="15.75" customHeight="1" x14ac:dyDescent="0.25">
      <c r="A43" s="66" t="s">
        <v>152</v>
      </c>
      <c r="B43" s="77">
        <f>SUM(B44)</f>
        <v>14210</v>
      </c>
      <c r="C43" s="136">
        <f t="shared" ref="C43:F43" si="13">SUM(C44)</f>
        <v>13770</v>
      </c>
      <c r="D43" s="136">
        <f t="shared" si="13"/>
        <v>13770</v>
      </c>
      <c r="E43" s="136">
        <f t="shared" si="13"/>
        <v>13770</v>
      </c>
      <c r="F43" s="136">
        <f t="shared" si="13"/>
        <v>13770</v>
      </c>
    </row>
    <row r="44" spans="1:6" ht="15.75" customHeight="1" x14ac:dyDescent="0.25">
      <c r="A44" s="61" t="s">
        <v>148</v>
      </c>
      <c r="B44" s="72">
        <v>14210</v>
      </c>
      <c r="C44" s="135">
        <v>13770</v>
      </c>
      <c r="D44" s="135">
        <v>13770</v>
      </c>
      <c r="E44" s="135">
        <v>13770</v>
      </c>
      <c r="F44" s="135">
        <v>13770</v>
      </c>
    </row>
    <row r="45" spans="1:6" ht="15.75" customHeight="1" x14ac:dyDescent="0.25"/>
    <row r="46" spans="1:6" ht="15.75" customHeight="1" x14ac:dyDescent="0.25">
      <c r="A46" s="106" t="s">
        <v>191</v>
      </c>
      <c r="B46" s="106"/>
      <c r="C46" s="107"/>
      <c r="D46" s="108"/>
      <c r="E46" s="108"/>
      <c r="F46" s="108"/>
    </row>
    <row r="47" spans="1:6" ht="15.75" customHeight="1" x14ac:dyDescent="0.25">
      <c r="A47" s="109" t="s">
        <v>189</v>
      </c>
      <c r="B47" s="107"/>
      <c r="C47" s="107"/>
      <c r="D47" s="108"/>
      <c r="E47" s="108"/>
      <c r="F47" s="108"/>
    </row>
    <row r="48" spans="1:6" ht="15.75" customHeight="1" x14ac:dyDescent="0.25">
      <c r="A48" s="109" t="s">
        <v>192</v>
      </c>
      <c r="B48" s="107"/>
      <c r="C48" s="107"/>
      <c r="D48" s="108"/>
      <c r="E48" s="108"/>
      <c r="F48" s="108"/>
    </row>
    <row r="49" spans="1:8" ht="15.75" customHeight="1" x14ac:dyDescent="0.25">
      <c r="A49" s="108"/>
      <c r="B49" s="108"/>
      <c r="C49" s="108"/>
      <c r="D49" s="108"/>
      <c r="E49" s="108"/>
      <c r="F49" s="108"/>
    </row>
    <row r="50" spans="1:8" ht="15.75" customHeight="1" x14ac:dyDescent="0.25">
      <c r="A50" s="110" t="s">
        <v>153</v>
      </c>
      <c r="B50" s="110"/>
      <c r="C50" s="110"/>
      <c r="D50" s="110"/>
      <c r="E50" s="110"/>
      <c r="F50" s="110"/>
      <c r="G50" s="68"/>
      <c r="H50" s="51"/>
    </row>
    <row r="51" spans="1:8" ht="15.75" customHeight="1" x14ac:dyDescent="0.25">
      <c r="A51" s="110" t="s">
        <v>154</v>
      </c>
      <c r="B51" s="110"/>
      <c r="C51" s="110"/>
      <c r="D51" s="110"/>
      <c r="E51" s="110"/>
      <c r="F51" s="110"/>
      <c r="G51" s="68"/>
      <c r="H51" s="69"/>
    </row>
    <row r="52" spans="1:8" ht="15.75" customHeight="1" x14ac:dyDescent="0.25">
      <c r="A52" s="110" t="s">
        <v>155</v>
      </c>
      <c r="B52" s="110"/>
      <c r="C52" s="110"/>
      <c r="D52" s="110"/>
      <c r="E52" s="110" t="s">
        <v>156</v>
      </c>
      <c r="F52" s="108"/>
      <c r="G52" s="68"/>
      <c r="H52" s="67"/>
    </row>
    <row r="53" spans="1:8" ht="15.75" customHeight="1" x14ac:dyDescent="0.25">
      <c r="A53" s="110"/>
      <c r="B53" s="110"/>
      <c r="C53" s="110"/>
      <c r="D53" s="110"/>
      <c r="E53" s="110" t="s">
        <v>157</v>
      </c>
      <c r="F53" s="108"/>
      <c r="G53" s="68"/>
      <c r="H53" s="67"/>
    </row>
    <row r="54" spans="1:8" ht="15.75" customHeight="1" x14ac:dyDescent="0.25">
      <c r="A54" s="110"/>
      <c r="B54" s="110"/>
      <c r="C54" s="110"/>
      <c r="D54" s="110"/>
      <c r="E54" s="110" t="s">
        <v>158</v>
      </c>
      <c r="F54" s="108"/>
      <c r="G54" s="68"/>
      <c r="H54" s="67"/>
    </row>
    <row r="55" spans="1:8" ht="15.75" customHeight="1" x14ac:dyDescent="0.25"/>
    <row r="56" spans="1:8" ht="15.75" customHeight="1" x14ac:dyDescent="0.25"/>
    <row r="57" spans="1:8" ht="15.75" customHeight="1" x14ac:dyDescent="0.25"/>
    <row r="58" spans="1:8" ht="15.75" customHeight="1" x14ac:dyDescent="0.25"/>
    <row r="59" spans="1:8" ht="15.75" customHeight="1" x14ac:dyDescent="0.25"/>
    <row r="60" spans="1:8" ht="15.75" customHeight="1" x14ac:dyDescent="0.25"/>
    <row r="61" spans="1:8" ht="15.75" customHeight="1" x14ac:dyDescent="0.25"/>
    <row r="62" spans="1:8" ht="15.75" customHeight="1" x14ac:dyDescent="0.25"/>
    <row r="63" spans="1:8" ht="15.75" customHeight="1" x14ac:dyDescent="0.25"/>
    <row r="64" spans="1:8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mergeCells count="5">
    <mergeCell ref="A1:F1"/>
    <mergeCell ref="A3:F3"/>
    <mergeCell ref="A5:F5"/>
    <mergeCell ref="A7:F7"/>
    <mergeCell ref="A24:F24"/>
  </mergeCells>
  <pageMargins left="0.7" right="0.7" top="0.75" bottom="0.75" header="0" footer="0"/>
  <pageSetup paperSize="9" scale="5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00"/>
  <sheetViews>
    <sheetView zoomScale="68" zoomScaleNormal="68" workbookViewId="0">
      <selection activeCell="A15" sqref="A15"/>
    </sheetView>
  </sheetViews>
  <sheetFormatPr defaultColWidth="14.42578125" defaultRowHeight="15" customHeight="1" x14ac:dyDescent="0.25"/>
  <cols>
    <col min="1" max="1" width="37.7109375" customWidth="1"/>
    <col min="2" max="6" width="25.28515625" customWidth="1"/>
    <col min="7" max="25" width="8.7109375" customWidth="1"/>
  </cols>
  <sheetData>
    <row r="1" spans="1:6" ht="42" customHeight="1" x14ac:dyDescent="0.25">
      <c r="A1" s="211" t="s">
        <v>190</v>
      </c>
      <c r="B1" s="211"/>
      <c r="C1" s="211"/>
      <c r="D1" s="211"/>
      <c r="E1" s="211"/>
      <c r="F1" s="211"/>
    </row>
    <row r="2" spans="1:6" ht="18" customHeight="1" x14ac:dyDescent="0.25">
      <c r="A2" s="52"/>
      <c r="B2" s="52"/>
      <c r="C2" s="53"/>
      <c r="D2" s="53"/>
      <c r="E2" s="53"/>
      <c r="F2" s="53"/>
    </row>
    <row r="3" spans="1:6" ht="15" customHeight="1" x14ac:dyDescent="0.25">
      <c r="A3" s="211" t="s">
        <v>0</v>
      </c>
      <c r="B3" s="211"/>
      <c r="C3" s="211"/>
      <c r="D3" s="211"/>
      <c r="E3" s="211"/>
      <c r="F3" s="211"/>
    </row>
    <row r="4" spans="1:6" ht="18" x14ac:dyDescent="0.25">
      <c r="A4" s="52"/>
      <c r="B4" s="52"/>
      <c r="C4" s="53"/>
      <c r="D4" s="53"/>
      <c r="E4" s="54"/>
      <c r="F4" s="54"/>
    </row>
    <row r="5" spans="1:6" ht="18" customHeight="1" x14ac:dyDescent="0.25">
      <c r="A5" s="211" t="s">
        <v>24</v>
      </c>
      <c r="B5" s="211"/>
      <c r="C5" s="211"/>
      <c r="D5" s="211"/>
      <c r="E5" s="211"/>
      <c r="F5" s="211"/>
    </row>
    <row r="6" spans="1:6" ht="18" x14ac:dyDescent="0.25">
      <c r="A6" s="52"/>
      <c r="B6" s="52"/>
      <c r="C6" s="53"/>
      <c r="D6" s="53"/>
      <c r="E6" s="54"/>
      <c r="F6" s="54"/>
    </row>
    <row r="7" spans="1:6" ht="15" customHeight="1" x14ac:dyDescent="0.25">
      <c r="A7" s="212" t="s">
        <v>50</v>
      </c>
      <c r="B7" s="212"/>
      <c r="C7" s="212"/>
      <c r="D7" s="212"/>
      <c r="E7" s="212"/>
      <c r="F7" s="212"/>
    </row>
    <row r="8" spans="1:6" ht="18" x14ac:dyDescent="0.25">
      <c r="A8" s="52"/>
      <c r="B8" s="52"/>
      <c r="C8" s="53"/>
      <c r="D8" s="53"/>
      <c r="E8" s="54"/>
      <c r="F8" s="8" t="s">
        <v>2</v>
      </c>
    </row>
    <row r="9" spans="1:6" ht="25.5" x14ac:dyDescent="0.25">
      <c r="A9" s="55" t="s">
        <v>92</v>
      </c>
      <c r="B9" s="104" t="s">
        <v>179</v>
      </c>
      <c r="C9" s="104" t="s">
        <v>180</v>
      </c>
      <c r="D9" s="104" t="s">
        <v>181</v>
      </c>
      <c r="E9" s="104" t="s">
        <v>37</v>
      </c>
      <c r="F9" s="104" t="s">
        <v>184</v>
      </c>
    </row>
    <row r="10" spans="1:6" ht="15.75" customHeight="1" x14ac:dyDescent="0.25">
      <c r="A10" s="56" t="s">
        <v>51</v>
      </c>
      <c r="B10" s="137">
        <f>SUM(B11:B58)</f>
        <v>1923734</v>
      </c>
      <c r="C10" s="137">
        <f t="shared" ref="C10:F10" si="0">SUM(C11:C58)</f>
        <v>2282551.5099999998</v>
      </c>
      <c r="D10" s="137">
        <f t="shared" si="0"/>
        <v>2198355.5099999998</v>
      </c>
      <c r="E10" s="137">
        <f t="shared" si="0"/>
        <v>2198355.5099999998</v>
      </c>
      <c r="F10" s="137">
        <f t="shared" si="0"/>
        <v>2198355.5099999998</v>
      </c>
    </row>
    <row r="11" spans="1:6" ht="15.75" customHeight="1" x14ac:dyDescent="0.25">
      <c r="A11" s="138" t="s">
        <v>93</v>
      </c>
      <c r="B11" s="139"/>
      <c r="C11" s="140"/>
      <c r="D11" s="140"/>
      <c r="E11" s="140"/>
      <c r="F11" s="140"/>
    </row>
    <row r="12" spans="1:6" x14ac:dyDescent="0.25">
      <c r="A12" s="141" t="s">
        <v>94</v>
      </c>
      <c r="B12" s="142"/>
      <c r="C12" s="143"/>
      <c r="D12" s="143"/>
      <c r="E12" s="143"/>
      <c r="F12" s="143"/>
    </row>
    <row r="13" spans="1:6" x14ac:dyDescent="0.25">
      <c r="A13" s="141" t="s">
        <v>95</v>
      </c>
      <c r="B13" s="142"/>
      <c r="C13" s="143"/>
      <c r="D13" s="143"/>
      <c r="E13" s="143"/>
      <c r="F13" s="143"/>
    </row>
    <row r="14" spans="1:6" x14ac:dyDescent="0.25">
      <c r="A14" s="141" t="s">
        <v>96</v>
      </c>
      <c r="B14" s="142"/>
      <c r="C14" s="143"/>
      <c r="D14" s="143"/>
      <c r="E14" s="143"/>
      <c r="F14" s="143"/>
    </row>
    <row r="15" spans="1:6" x14ac:dyDescent="0.25">
      <c r="A15" s="141" t="s">
        <v>97</v>
      </c>
      <c r="B15" s="142"/>
      <c r="C15" s="143"/>
      <c r="D15" s="143"/>
      <c r="E15" s="143"/>
      <c r="F15" s="143"/>
    </row>
    <row r="16" spans="1:6" ht="15" customHeight="1" x14ac:dyDescent="0.25">
      <c r="A16" s="141" t="s">
        <v>98</v>
      </c>
      <c r="B16" s="142"/>
      <c r="C16" s="144"/>
      <c r="D16" s="144"/>
      <c r="E16" s="144"/>
      <c r="F16" s="144"/>
    </row>
    <row r="17" spans="1:6" ht="30" customHeight="1" x14ac:dyDescent="0.25">
      <c r="A17" s="141" t="s">
        <v>99</v>
      </c>
      <c r="B17" s="142"/>
      <c r="C17" s="144"/>
      <c r="D17" s="144"/>
      <c r="E17" s="144"/>
      <c r="F17" s="144"/>
    </row>
    <row r="18" spans="1:6" ht="27.75" customHeight="1" x14ac:dyDescent="0.25">
      <c r="A18" s="138" t="s">
        <v>100</v>
      </c>
      <c r="B18" s="139"/>
      <c r="C18" s="145"/>
      <c r="D18" s="145"/>
      <c r="E18" s="145"/>
      <c r="F18" s="145"/>
    </row>
    <row r="19" spans="1:6" ht="15" customHeight="1" x14ac:dyDescent="0.25">
      <c r="A19" s="141" t="s">
        <v>101</v>
      </c>
      <c r="B19" s="142"/>
      <c r="C19" s="144"/>
      <c r="D19" s="144"/>
      <c r="E19" s="144"/>
      <c r="F19" s="144"/>
    </row>
    <row r="20" spans="1:6" ht="15" customHeight="1" x14ac:dyDescent="0.25">
      <c r="A20" s="141" t="s">
        <v>102</v>
      </c>
      <c r="B20" s="142"/>
      <c r="C20" s="144"/>
      <c r="D20" s="144"/>
      <c r="E20" s="144"/>
      <c r="F20" s="144"/>
    </row>
    <row r="21" spans="1:6" ht="15.75" customHeight="1" x14ac:dyDescent="0.25">
      <c r="A21" s="141" t="s">
        <v>103</v>
      </c>
      <c r="B21" s="142"/>
      <c r="C21" s="144"/>
      <c r="D21" s="144"/>
      <c r="E21" s="144"/>
      <c r="F21" s="144"/>
    </row>
    <row r="22" spans="1:6" ht="15.75" customHeight="1" x14ac:dyDescent="0.25">
      <c r="A22" s="141" t="s">
        <v>104</v>
      </c>
      <c r="B22" s="142"/>
      <c r="C22" s="144"/>
      <c r="D22" s="144"/>
      <c r="E22" s="144"/>
      <c r="F22" s="144"/>
    </row>
    <row r="23" spans="1:6" ht="25.5" customHeight="1" x14ac:dyDescent="0.25">
      <c r="A23" s="141" t="s">
        <v>105</v>
      </c>
      <c r="B23" s="142"/>
      <c r="C23" s="144"/>
      <c r="D23" s="144"/>
      <c r="E23" s="144"/>
      <c r="F23" s="144"/>
    </row>
    <row r="24" spans="1:6" ht="27.75" customHeight="1" x14ac:dyDescent="0.25">
      <c r="A24" s="141" t="s">
        <v>106</v>
      </c>
      <c r="B24" s="142"/>
      <c r="C24" s="144"/>
      <c r="D24" s="144"/>
      <c r="E24" s="144"/>
      <c r="F24" s="144"/>
    </row>
    <row r="25" spans="1:6" ht="15.75" customHeight="1" x14ac:dyDescent="0.25">
      <c r="A25" s="138" t="s">
        <v>107</v>
      </c>
      <c r="B25" s="139"/>
      <c r="C25" s="145"/>
      <c r="D25" s="145"/>
      <c r="E25" s="145"/>
      <c r="F25" s="145"/>
    </row>
    <row r="26" spans="1:6" ht="15.75" customHeight="1" x14ac:dyDescent="0.25">
      <c r="A26" s="141" t="s">
        <v>108</v>
      </c>
      <c r="B26" s="142"/>
      <c r="C26" s="144"/>
      <c r="D26" s="144"/>
      <c r="E26" s="144"/>
      <c r="F26" s="144"/>
    </row>
    <row r="27" spans="1:6" ht="15.75" customHeight="1" x14ac:dyDescent="0.25">
      <c r="A27" s="141" t="s">
        <v>109</v>
      </c>
      <c r="B27" s="142"/>
      <c r="C27" s="144"/>
      <c r="D27" s="144"/>
      <c r="E27" s="144"/>
      <c r="F27" s="144"/>
    </row>
    <row r="28" spans="1:6" ht="15.75" customHeight="1" x14ac:dyDescent="0.25">
      <c r="A28" s="141" t="s">
        <v>110</v>
      </c>
      <c r="B28" s="142"/>
      <c r="C28" s="144"/>
      <c r="D28" s="144"/>
      <c r="E28" s="144"/>
      <c r="F28" s="144"/>
    </row>
    <row r="29" spans="1:6" ht="15.75" customHeight="1" x14ac:dyDescent="0.25">
      <c r="A29" s="141" t="s">
        <v>111</v>
      </c>
      <c r="B29" s="142"/>
      <c r="C29" s="144"/>
      <c r="D29" s="144"/>
      <c r="E29" s="144"/>
      <c r="F29" s="144"/>
    </row>
    <row r="30" spans="1:6" ht="15.75" customHeight="1" x14ac:dyDescent="0.25">
      <c r="A30" s="141" t="s">
        <v>112</v>
      </c>
      <c r="B30" s="142"/>
      <c r="C30" s="144"/>
      <c r="D30" s="144"/>
      <c r="E30" s="144"/>
      <c r="F30" s="144"/>
    </row>
    <row r="31" spans="1:6" ht="25.5" customHeight="1" x14ac:dyDescent="0.25">
      <c r="A31" s="141" t="s">
        <v>113</v>
      </c>
      <c r="B31" s="142"/>
      <c r="C31" s="144"/>
      <c r="D31" s="144"/>
      <c r="E31" s="144"/>
      <c r="F31" s="144"/>
    </row>
    <row r="32" spans="1:6" ht="15.75" customHeight="1" x14ac:dyDescent="0.25">
      <c r="A32" s="138" t="s">
        <v>114</v>
      </c>
      <c r="B32" s="139"/>
      <c r="C32" s="145"/>
      <c r="D32" s="145"/>
      <c r="E32" s="145"/>
      <c r="F32" s="145"/>
    </row>
    <row r="33" spans="1:6" ht="15.75" customHeight="1" x14ac:dyDescent="0.25">
      <c r="A33" s="141" t="s">
        <v>115</v>
      </c>
      <c r="B33" s="142"/>
      <c r="C33" s="144"/>
      <c r="D33" s="144"/>
      <c r="E33" s="144"/>
      <c r="F33" s="144"/>
    </row>
    <row r="34" spans="1:6" ht="15.75" customHeight="1" x14ac:dyDescent="0.25">
      <c r="A34" s="141" t="s">
        <v>116</v>
      </c>
      <c r="B34" s="142"/>
      <c r="C34" s="144"/>
      <c r="D34" s="144"/>
      <c r="E34" s="144"/>
      <c r="F34" s="144"/>
    </row>
    <row r="35" spans="1:6" ht="15.75" customHeight="1" x14ac:dyDescent="0.25">
      <c r="A35" s="141" t="s">
        <v>117</v>
      </c>
      <c r="B35" s="142"/>
      <c r="C35" s="144"/>
      <c r="D35" s="144"/>
      <c r="E35" s="144"/>
      <c r="F35" s="144"/>
    </row>
    <row r="36" spans="1:6" ht="15.75" customHeight="1" x14ac:dyDescent="0.25">
      <c r="A36" s="141" t="s">
        <v>118</v>
      </c>
      <c r="B36" s="142"/>
      <c r="C36" s="144"/>
      <c r="D36" s="144"/>
      <c r="E36" s="144"/>
      <c r="F36" s="144"/>
    </row>
    <row r="37" spans="1:6" ht="24" customHeight="1" x14ac:dyDescent="0.25">
      <c r="A37" s="141" t="s">
        <v>119</v>
      </c>
      <c r="B37" s="142"/>
      <c r="C37" s="144"/>
      <c r="D37" s="144"/>
      <c r="E37" s="144"/>
      <c r="F37" s="144"/>
    </row>
    <row r="38" spans="1:6" ht="27.75" customHeight="1" x14ac:dyDescent="0.25">
      <c r="A38" s="141" t="s">
        <v>120</v>
      </c>
      <c r="B38" s="142"/>
      <c r="C38" s="144"/>
      <c r="D38" s="144"/>
      <c r="E38" s="144"/>
      <c r="F38" s="144"/>
    </row>
    <row r="39" spans="1:6" ht="15.75" customHeight="1" x14ac:dyDescent="0.25">
      <c r="A39" s="138" t="s">
        <v>121</v>
      </c>
      <c r="B39" s="139"/>
      <c r="C39" s="145"/>
      <c r="D39" s="145"/>
      <c r="E39" s="145"/>
      <c r="F39" s="145"/>
    </row>
    <row r="40" spans="1:6" ht="15.75" customHeight="1" x14ac:dyDescent="0.25">
      <c r="A40" s="141" t="s">
        <v>122</v>
      </c>
      <c r="B40" s="142"/>
      <c r="C40" s="144"/>
      <c r="D40" s="144"/>
      <c r="E40" s="144"/>
      <c r="F40" s="144"/>
    </row>
    <row r="41" spans="1:6" ht="15.75" customHeight="1" x14ac:dyDescent="0.25">
      <c r="A41" s="141" t="s">
        <v>123</v>
      </c>
      <c r="B41" s="146">
        <v>1919739.24</v>
      </c>
      <c r="C41" s="147">
        <v>2232733.5099999998</v>
      </c>
      <c r="D41" s="147">
        <v>2161325.5499999998</v>
      </c>
      <c r="E41" s="147">
        <v>2161325.5499999998</v>
      </c>
      <c r="F41" s="147">
        <v>2161325.5499999998</v>
      </c>
    </row>
    <row r="42" spans="1:6" ht="24.75" customHeight="1" x14ac:dyDescent="0.25">
      <c r="A42" s="141" t="s">
        <v>124</v>
      </c>
      <c r="B42" s="146"/>
      <c r="C42" s="147"/>
      <c r="D42" s="147"/>
      <c r="E42" s="147"/>
      <c r="F42" s="147"/>
    </row>
    <row r="43" spans="1:6" ht="15.75" customHeight="1" x14ac:dyDescent="0.25">
      <c r="A43" s="141" t="s">
        <v>125</v>
      </c>
      <c r="B43" s="146"/>
      <c r="C43" s="147"/>
      <c r="D43" s="147"/>
      <c r="E43" s="147"/>
      <c r="F43" s="147"/>
    </row>
    <row r="44" spans="1:6" ht="27.75" customHeight="1" x14ac:dyDescent="0.25">
      <c r="A44" s="141" t="s">
        <v>126</v>
      </c>
      <c r="B44" s="146"/>
      <c r="C44" s="147"/>
      <c r="D44" s="147"/>
      <c r="E44" s="147"/>
      <c r="F44" s="147"/>
    </row>
    <row r="45" spans="1:6" ht="15.75" customHeight="1" x14ac:dyDescent="0.25">
      <c r="A45" s="141" t="s">
        <v>127</v>
      </c>
      <c r="B45" s="146">
        <v>3994.76</v>
      </c>
      <c r="C45" s="147">
        <v>49818</v>
      </c>
      <c r="D45" s="147">
        <v>37029.96</v>
      </c>
      <c r="E45" s="147">
        <v>37029.96</v>
      </c>
      <c r="F45" s="147">
        <v>37029.96</v>
      </c>
    </row>
    <row r="46" spans="1:6" ht="15.75" customHeight="1" x14ac:dyDescent="0.25">
      <c r="A46" s="141" t="s">
        <v>128</v>
      </c>
      <c r="B46" s="146"/>
      <c r="C46" s="147"/>
      <c r="D46" s="147"/>
      <c r="E46" s="147"/>
      <c r="F46" s="147"/>
    </row>
    <row r="47" spans="1:6" ht="24.75" customHeight="1" x14ac:dyDescent="0.25">
      <c r="A47" s="141" t="s">
        <v>129</v>
      </c>
      <c r="B47" s="146"/>
      <c r="C47" s="147"/>
      <c r="D47" s="147"/>
      <c r="E47" s="147"/>
      <c r="F47" s="147"/>
    </row>
    <row r="48" spans="1:6" ht="15.75" customHeight="1" x14ac:dyDescent="0.25">
      <c r="A48" s="138" t="s">
        <v>130</v>
      </c>
      <c r="B48" s="148"/>
      <c r="C48" s="149"/>
      <c r="D48" s="149"/>
      <c r="E48" s="149"/>
      <c r="F48" s="149"/>
    </row>
    <row r="49" spans="1:9" ht="15.75" customHeight="1" x14ac:dyDescent="0.25">
      <c r="A49" s="141" t="s">
        <v>131</v>
      </c>
      <c r="B49" s="146"/>
      <c r="C49" s="147"/>
      <c r="D49" s="147"/>
      <c r="E49" s="147"/>
      <c r="F49" s="147"/>
    </row>
    <row r="50" spans="1:9" ht="15.75" customHeight="1" x14ac:dyDescent="0.25">
      <c r="A50" s="141" t="s">
        <v>132</v>
      </c>
      <c r="B50" s="146"/>
      <c r="C50" s="147"/>
      <c r="D50" s="147"/>
      <c r="E50" s="147"/>
      <c r="F50" s="147"/>
    </row>
    <row r="51" spans="1:9" ht="15.75" customHeight="1" x14ac:dyDescent="0.25">
      <c r="A51" s="141" t="s">
        <v>133</v>
      </c>
      <c r="B51" s="142"/>
      <c r="C51" s="144"/>
      <c r="D51" s="144"/>
      <c r="E51" s="144"/>
      <c r="F51" s="144"/>
    </row>
    <row r="52" spans="1:9" ht="15.75" customHeight="1" x14ac:dyDescent="0.25">
      <c r="A52" s="141" t="s">
        <v>134</v>
      </c>
      <c r="B52" s="142"/>
      <c r="C52" s="144"/>
      <c r="D52" s="144"/>
      <c r="E52" s="144"/>
      <c r="F52" s="144"/>
    </row>
    <row r="53" spans="1:9" ht="15.75" customHeight="1" x14ac:dyDescent="0.25">
      <c r="A53" s="141" t="s">
        <v>135</v>
      </c>
      <c r="B53" s="142"/>
      <c r="C53" s="144"/>
      <c r="D53" s="144"/>
      <c r="E53" s="144"/>
      <c r="F53" s="144"/>
    </row>
    <row r="54" spans="1:9" ht="15.75" customHeight="1" x14ac:dyDescent="0.25">
      <c r="A54" s="141" t="s">
        <v>136</v>
      </c>
      <c r="B54" s="142"/>
      <c r="C54" s="144"/>
      <c r="D54" s="144"/>
      <c r="E54" s="144"/>
      <c r="F54" s="144"/>
    </row>
    <row r="55" spans="1:9" ht="45" customHeight="1" x14ac:dyDescent="0.25">
      <c r="A55" s="141" t="s">
        <v>137</v>
      </c>
      <c r="B55" s="142"/>
      <c r="C55" s="144"/>
      <c r="D55" s="144"/>
      <c r="E55" s="144"/>
      <c r="F55" s="144"/>
    </row>
    <row r="56" spans="1:9" ht="15.75" customHeight="1" x14ac:dyDescent="0.25">
      <c r="A56" s="141" t="s">
        <v>138</v>
      </c>
      <c r="B56" s="142"/>
      <c r="C56" s="144"/>
      <c r="D56" s="144"/>
      <c r="E56" s="144"/>
      <c r="F56" s="144"/>
    </row>
    <row r="57" spans="1:9" ht="25.5" customHeight="1" x14ac:dyDescent="0.25">
      <c r="A57" s="141" t="s">
        <v>139</v>
      </c>
      <c r="B57" s="142"/>
      <c r="C57" s="144"/>
      <c r="D57" s="144"/>
      <c r="E57" s="144"/>
      <c r="F57" s="144"/>
    </row>
    <row r="58" spans="1:9" ht="15.75" customHeight="1" x14ac:dyDescent="0.25">
      <c r="A58" s="150" t="s">
        <v>31</v>
      </c>
      <c r="B58" s="151"/>
      <c r="C58" s="144"/>
      <c r="D58" s="144"/>
      <c r="E58" s="144"/>
      <c r="F58" s="144"/>
    </row>
    <row r="59" spans="1:9" ht="15.75" customHeight="1" x14ac:dyDescent="0.25">
      <c r="A59" s="106" t="s">
        <v>191</v>
      </c>
      <c r="B59" s="106"/>
      <c r="C59" s="107"/>
    </row>
    <row r="60" spans="1:9" ht="15.75" customHeight="1" x14ac:dyDescent="0.25">
      <c r="A60" s="109" t="s">
        <v>189</v>
      </c>
      <c r="B60" s="107"/>
      <c r="C60" s="107"/>
    </row>
    <row r="61" spans="1:9" ht="15.75" customHeight="1" x14ac:dyDescent="0.25">
      <c r="A61" s="109" t="s">
        <v>192</v>
      </c>
      <c r="B61" s="107"/>
      <c r="C61" s="107"/>
    </row>
    <row r="62" spans="1:9" ht="15.75" customHeight="1" x14ac:dyDescent="0.25"/>
    <row r="63" spans="1:9" ht="15.75" customHeight="1" x14ac:dyDescent="0.25"/>
    <row r="64" spans="1:9" ht="15.75" customHeight="1" x14ac:dyDescent="0.25">
      <c r="A64" s="67" t="s">
        <v>153</v>
      </c>
      <c r="B64" s="67"/>
      <c r="C64" s="67"/>
      <c r="D64" s="67"/>
      <c r="E64" s="67"/>
      <c r="F64" s="67"/>
      <c r="G64" s="68"/>
      <c r="H64" s="51"/>
      <c r="I64" s="69"/>
    </row>
    <row r="65" spans="1:9" ht="15.75" customHeight="1" x14ac:dyDescent="0.25">
      <c r="A65" s="67" t="s">
        <v>154</v>
      </c>
      <c r="B65" s="67"/>
      <c r="C65" s="67"/>
      <c r="D65" s="67"/>
      <c r="E65" s="67"/>
      <c r="F65" s="67"/>
      <c r="G65" s="68"/>
      <c r="H65" s="69"/>
      <c r="I65" s="69"/>
    </row>
    <row r="66" spans="1:9" ht="15.75" customHeight="1" x14ac:dyDescent="0.25">
      <c r="A66" s="67" t="s">
        <v>155</v>
      </c>
      <c r="B66" s="67"/>
      <c r="C66" s="67"/>
      <c r="D66" s="67"/>
      <c r="E66" s="67" t="s">
        <v>156</v>
      </c>
      <c r="F66" s="51"/>
      <c r="G66" s="68"/>
      <c r="H66" s="67"/>
      <c r="I66" s="51"/>
    </row>
    <row r="67" spans="1:9" ht="15.75" customHeight="1" x14ac:dyDescent="0.25">
      <c r="A67" s="67"/>
      <c r="B67" s="67"/>
      <c r="C67" s="67"/>
      <c r="D67" s="67"/>
      <c r="E67" s="67" t="s">
        <v>157</v>
      </c>
      <c r="F67" s="51"/>
      <c r="G67" s="68"/>
      <c r="H67" s="67"/>
      <c r="I67" s="51"/>
    </row>
    <row r="68" spans="1:9" ht="15.75" customHeight="1" x14ac:dyDescent="0.25">
      <c r="A68" s="67"/>
      <c r="B68" s="67"/>
      <c r="C68" s="67"/>
      <c r="D68" s="67"/>
      <c r="E68" s="67" t="s">
        <v>158</v>
      </c>
      <c r="F68" s="51"/>
      <c r="G68" s="68"/>
      <c r="H68" s="67"/>
      <c r="I68" s="51"/>
    </row>
    <row r="69" spans="1:9" ht="15.75" customHeight="1" x14ac:dyDescent="0.25"/>
    <row r="70" spans="1:9" ht="15.75" customHeight="1" x14ac:dyDescent="0.25"/>
    <row r="71" spans="1:9" ht="15.75" customHeight="1" x14ac:dyDescent="0.25"/>
    <row r="72" spans="1:9" ht="15.75" customHeight="1" x14ac:dyDescent="0.25"/>
    <row r="73" spans="1:9" ht="15.75" customHeight="1" x14ac:dyDescent="0.25"/>
    <row r="74" spans="1:9" ht="15.75" customHeight="1" x14ac:dyDescent="0.25"/>
    <row r="75" spans="1:9" ht="15.75" customHeight="1" x14ac:dyDescent="0.25"/>
    <row r="76" spans="1:9" ht="15.75" customHeight="1" x14ac:dyDescent="0.25"/>
    <row r="77" spans="1:9" ht="15.75" customHeight="1" x14ac:dyDescent="0.25"/>
    <row r="78" spans="1:9" ht="15.75" customHeight="1" x14ac:dyDescent="0.25"/>
    <row r="79" spans="1:9" ht="15.75" customHeight="1" x14ac:dyDescent="0.25"/>
    <row r="80" spans="1:9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F1"/>
    <mergeCell ref="A3:F3"/>
    <mergeCell ref="A5:F5"/>
    <mergeCell ref="A7:F7"/>
  </mergeCells>
  <pageMargins left="0.7" right="0.7" top="0.75" bottom="0.75" header="0" footer="0"/>
  <pageSetup paperSize="9" scale="5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00"/>
  <sheetViews>
    <sheetView zoomScale="69" zoomScaleNormal="69" workbookViewId="0">
      <selection activeCell="D12" sqref="D12"/>
    </sheetView>
  </sheetViews>
  <sheetFormatPr defaultColWidth="14.42578125" defaultRowHeight="15" customHeight="1" x14ac:dyDescent="0.25"/>
  <cols>
    <col min="1" max="1" width="7.42578125" customWidth="1"/>
    <col min="2" max="2" width="8.42578125" customWidth="1"/>
    <col min="3" max="8" width="25.28515625" customWidth="1"/>
    <col min="9" max="26" width="8.7109375" customWidth="1"/>
  </cols>
  <sheetData>
    <row r="1" spans="1:8" ht="42" customHeight="1" x14ac:dyDescent="0.25">
      <c r="A1" s="206" t="s">
        <v>190</v>
      </c>
      <c r="B1" s="194"/>
      <c r="C1" s="194"/>
      <c r="D1" s="194"/>
      <c r="E1" s="194"/>
      <c r="F1" s="194"/>
      <c r="G1" s="194"/>
      <c r="H1" s="194"/>
    </row>
    <row r="2" spans="1:8" ht="18" customHeight="1" x14ac:dyDescent="0.25">
      <c r="A2" s="2"/>
      <c r="B2" s="2"/>
      <c r="C2" s="2"/>
      <c r="D2" s="2"/>
      <c r="E2" s="2"/>
      <c r="F2" s="2"/>
      <c r="G2" s="2"/>
      <c r="H2" s="2"/>
    </row>
    <row r="3" spans="1:8" ht="15.75" customHeight="1" x14ac:dyDescent="0.25">
      <c r="A3" s="200" t="s">
        <v>0</v>
      </c>
      <c r="B3" s="194"/>
      <c r="C3" s="194"/>
      <c r="D3" s="194"/>
      <c r="E3" s="194"/>
      <c r="F3" s="194"/>
      <c r="G3" s="194"/>
      <c r="H3" s="194"/>
    </row>
    <row r="4" spans="1:8" ht="18" x14ac:dyDescent="0.25">
      <c r="A4" s="2"/>
      <c r="B4" s="2"/>
      <c r="C4" s="2"/>
      <c r="D4" s="2"/>
      <c r="E4" s="2"/>
      <c r="F4" s="2"/>
      <c r="G4" s="3"/>
      <c r="H4" s="3"/>
    </row>
    <row r="5" spans="1:8" ht="18" customHeight="1" x14ac:dyDescent="0.25">
      <c r="A5" s="200" t="s">
        <v>52</v>
      </c>
      <c r="B5" s="194"/>
      <c r="C5" s="194"/>
      <c r="D5" s="194"/>
      <c r="E5" s="194"/>
      <c r="F5" s="194"/>
      <c r="G5" s="194"/>
      <c r="H5" s="194"/>
    </row>
    <row r="6" spans="1:8" ht="18" x14ac:dyDescent="0.25">
      <c r="A6" s="2"/>
      <c r="B6" s="2"/>
      <c r="C6" s="2"/>
      <c r="D6" s="2"/>
      <c r="E6" s="2"/>
      <c r="F6" s="2"/>
      <c r="G6" s="3"/>
      <c r="H6" s="8" t="s">
        <v>2</v>
      </c>
    </row>
    <row r="7" spans="1:8" ht="25.5" x14ac:dyDescent="0.25">
      <c r="A7" s="27" t="s">
        <v>26</v>
      </c>
      <c r="B7" s="28" t="s">
        <v>27</v>
      </c>
      <c r="C7" s="28" t="s">
        <v>53</v>
      </c>
      <c r="D7" s="104" t="s">
        <v>179</v>
      </c>
      <c r="E7" s="104" t="s">
        <v>180</v>
      </c>
      <c r="F7" s="104" t="s">
        <v>181</v>
      </c>
      <c r="G7" s="104" t="s">
        <v>37</v>
      </c>
      <c r="H7" s="104" t="s">
        <v>184</v>
      </c>
    </row>
    <row r="8" spans="1:8" x14ac:dyDescent="0.25">
      <c r="A8" s="29"/>
      <c r="B8" s="30"/>
      <c r="C8" s="31" t="s">
        <v>54</v>
      </c>
      <c r="D8" s="30"/>
      <c r="E8" s="29"/>
      <c r="F8" s="29"/>
      <c r="G8" s="29"/>
      <c r="H8" s="29"/>
    </row>
    <row r="9" spans="1:8" ht="25.5" x14ac:dyDescent="0.25">
      <c r="A9" s="32">
        <v>8</v>
      </c>
      <c r="B9" s="32"/>
      <c r="C9" s="32" t="s">
        <v>55</v>
      </c>
      <c r="D9" s="33"/>
      <c r="E9" s="34"/>
      <c r="F9" s="34"/>
      <c r="G9" s="34"/>
      <c r="H9" s="34"/>
    </row>
    <row r="10" spans="1:8" x14ac:dyDescent="0.25">
      <c r="A10" s="32"/>
      <c r="B10" s="35">
        <v>84</v>
      </c>
      <c r="C10" s="35" t="s">
        <v>56</v>
      </c>
      <c r="D10" s="33"/>
      <c r="E10" s="34"/>
      <c r="F10" s="34"/>
      <c r="G10" s="34"/>
      <c r="H10" s="34"/>
    </row>
    <row r="11" spans="1:8" x14ac:dyDescent="0.25">
      <c r="A11" s="32"/>
      <c r="B11" s="35"/>
      <c r="C11" s="44"/>
      <c r="D11" s="33"/>
      <c r="E11" s="34"/>
      <c r="F11" s="34"/>
      <c r="G11" s="34"/>
      <c r="H11" s="34"/>
    </row>
    <row r="12" spans="1:8" x14ac:dyDescent="0.25">
      <c r="A12" s="32"/>
      <c r="B12" s="35"/>
      <c r="C12" s="31" t="s">
        <v>57</v>
      </c>
      <c r="D12" s="33"/>
      <c r="E12" s="34"/>
      <c r="F12" s="34"/>
      <c r="G12" s="34"/>
      <c r="H12" s="34"/>
    </row>
    <row r="13" spans="1:8" ht="38.25" x14ac:dyDescent="0.25">
      <c r="A13" s="36">
        <v>5</v>
      </c>
      <c r="B13" s="36"/>
      <c r="C13" s="37" t="s">
        <v>58</v>
      </c>
      <c r="D13" s="33"/>
      <c r="E13" s="34"/>
      <c r="F13" s="34"/>
      <c r="G13" s="34"/>
      <c r="H13" s="34"/>
    </row>
    <row r="14" spans="1:8" ht="25.5" x14ac:dyDescent="0.25">
      <c r="A14" s="35"/>
      <c r="B14" s="35">
        <v>54</v>
      </c>
      <c r="C14" s="38" t="s">
        <v>59</v>
      </c>
      <c r="D14" s="33"/>
      <c r="E14" s="34"/>
      <c r="F14" s="34"/>
      <c r="G14" s="34"/>
      <c r="H14" s="39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H1"/>
    <mergeCell ref="A3:H3"/>
    <mergeCell ref="A5:H5"/>
  </mergeCells>
  <pageMargins left="0.7" right="0.7" top="0.75" bottom="0.75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00"/>
  <sheetViews>
    <sheetView zoomScale="78" zoomScaleNormal="78" workbookViewId="0">
      <selection activeCell="D10" sqref="D10"/>
    </sheetView>
  </sheetViews>
  <sheetFormatPr defaultColWidth="14.42578125" defaultRowHeight="15" customHeight="1" x14ac:dyDescent="0.25"/>
  <cols>
    <col min="1" max="6" width="25.28515625" customWidth="1"/>
    <col min="7" max="26" width="8.7109375" customWidth="1"/>
  </cols>
  <sheetData>
    <row r="1" spans="1:6" ht="42" customHeight="1" x14ac:dyDescent="0.25">
      <c r="A1" s="206" t="s">
        <v>190</v>
      </c>
      <c r="B1" s="194"/>
      <c r="C1" s="194"/>
      <c r="D1" s="194"/>
      <c r="E1" s="194"/>
      <c r="F1" s="194"/>
    </row>
    <row r="2" spans="1:6" ht="18" customHeight="1" x14ac:dyDescent="0.25">
      <c r="A2" s="2"/>
      <c r="B2" s="2"/>
      <c r="C2" s="2"/>
      <c r="D2" s="2"/>
      <c r="E2" s="2"/>
      <c r="F2" s="2"/>
    </row>
    <row r="3" spans="1:6" ht="15.75" customHeight="1" x14ac:dyDescent="0.25">
      <c r="A3" s="200" t="s">
        <v>0</v>
      </c>
      <c r="B3" s="194"/>
      <c r="C3" s="194"/>
      <c r="D3" s="194"/>
      <c r="E3" s="194"/>
      <c r="F3" s="194"/>
    </row>
    <row r="4" spans="1:6" ht="18" x14ac:dyDescent="0.25">
      <c r="A4" s="2"/>
      <c r="B4" s="2"/>
      <c r="C4" s="2"/>
      <c r="D4" s="2"/>
      <c r="E4" s="3"/>
      <c r="F4" s="3"/>
    </row>
    <row r="5" spans="1:6" ht="18" customHeight="1" x14ac:dyDescent="0.25">
      <c r="A5" s="200" t="s">
        <v>60</v>
      </c>
      <c r="B5" s="194"/>
      <c r="C5" s="194"/>
      <c r="D5" s="194"/>
      <c r="E5" s="194"/>
      <c r="F5" s="194"/>
    </row>
    <row r="6" spans="1:6" ht="18" x14ac:dyDescent="0.25">
      <c r="A6" s="2"/>
      <c r="B6" s="2"/>
      <c r="C6" s="2"/>
      <c r="D6" s="2"/>
      <c r="E6" s="3"/>
      <c r="F6" s="8" t="s">
        <v>2</v>
      </c>
    </row>
    <row r="7" spans="1:6" ht="25.5" x14ac:dyDescent="0.25">
      <c r="A7" s="28" t="s">
        <v>44</v>
      </c>
      <c r="B7" s="104" t="s">
        <v>179</v>
      </c>
      <c r="C7" s="104" t="s">
        <v>180</v>
      </c>
      <c r="D7" s="104" t="s">
        <v>181</v>
      </c>
      <c r="E7" s="104" t="s">
        <v>37</v>
      </c>
      <c r="F7" s="104" t="s">
        <v>184</v>
      </c>
    </row>
    <row r="8" spans="1:6" x14ac:dyDescent="0.25">
      <c r="A8" s="32" t="s">
        <v>54</v>
      </c>
      <c r="B8" s="33"/>
      <c r="C8" s="34"/>
      <c r="D8" s="34"/>
      <c r="E8" s="34"/>
      <c r="F8" s="34"/>
    </row>
    <row r="9" spans="1:6" ht="25.5" x14ac:dyDescent="0.25">
      <c r="A9" s="32" t="s">
        <v>61</v>
      </c>
      <c r="B9" s="33"/>
      <c r="C9" s="34"/>
      <c r="D9" s="34"/>
      <c r="E9" s="34"/>
      <c r="F9" s="34"/>
    </row>
    <row r="10" spans="1:6" ht="25.5" x14ac:dyDescent="0.25">
      <c r="A10" s="42" t="s">
        <v>62</v>
      </c>
      <c r="B10" s="33"/>
      <c r="C10" s="34"/>
      <c r="D10" s="34"/>
      <c r="E10" s="34"/>
      <c r="F10" s="34"/>
    </row>
    <row r="11" spans="1:6" x14ac:dyDescent="0.25">
      <c r="A11" s="43"/>
      <c r="B11" s="33"/>
      <c r="C11" s="34"/>
      <c r="D11" s="34"/>
      <c r="E11" s="34"/>
      <c r="F11" s="34"/>
    </row>
    <row r="12" spans="1:6" x14ac:dyDescent="0.25">
      <c r="A12" s="32" t="s">
        <v>57</v>
      </c>
      <c r="B12" s="33"/>
      <c r="C12" s="34"/>
      <c r="D12" s="34"/>
      <c r="E12" s="34"/>
      <c r="F12" s="34"/>
    </row>
    <row r="13" spans="1:6" x14ac:dyDescent="0.25">
      <c r="A13" s="37" t="s">
        <v>45</v>
      </c>
      <c r="B13" s="33"/>
      <c r="C13" s="34"/>
      <c r="D13" s="34"/>
      <c r="E13" s="34"/>
      <c r="F13" s="34"/>
    </row>
    <row r="14" spans="1:6" x14ac:dyDescent="0.25">
      <c r="A14" s="41" t="s">
        <v>46</v>
      </c>
      <c r="B14" s="33"/>
      <c r="C14" s="34"/>
      <c r="D14" s="34"/>
      <c r="E14" s="34"/>
      <c r="F14" s="39"/>
    </row>
    <row r="15" spans="1:6" x14ac:dyDescent="0.25">
      <c r="A15" s="37" t="s">
        <v>48</v>
      </c>
      <c r="B15" s="33"/>
      <c r="C15" s="34"/>
      <c r="D15" s="34"/>
      <c r="E15" s="34"/>
      <c r="F15" s="39"/>
    </row>
    <row r="16" spans="1:6" x14ac:dyDescent="0.25">
      <c r="A16" s="41" t="s">
        <v>49</v>
      </c>
      <c r="B16" s="33"/>
      <c r="C16" s="34"/>
      <c r="D16" s="34"/>
      <c r="E16" s="34"/>
      <c r="F16" s="39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F1"/>
    <mergeCell ref="A3:F3"/>
    <mergeCell ref="A5:F5"/>
  </mergeCells>
  <pageMargins left="0.7" right="0.7" top="0.75" bottom="0.75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17"/>
  <sheetViews>
    <sheetView topLeftCell="A52" zoomScaleNormal="100" workbookViewId="0">
      <selection activeCell="D31" sqref="D31"/>
    </sheetView>
  </sheetViews>
  <sheetFormatPr defaultColWidth="14.42578125" defaultRowHeight="15" customHeight="1" x14ac:dyDescent="0.25"/>
  <cols>
    <col min="1" max="1" width="7.42578125" customWidth="1"/>
    <col min="2" max="2" width="8.42578125" customWidth="1"/>
    <col min="3" max="3" width="8.7109375" customWidth="1"/>
    <col min="4" max="4" width="30.140625" customWidth="1"/>
    <col min="5" max="9" width="25.28515625" customWidth="1"/>
    <col min="10" max="26" width="8.7109375" customWidth="1"/>
  </cols>
  <sheetData>
    <row r="1" spans="1:9" ht="42" customHeight="1" x14ac:dyDescent="0.25">
      <c r="A1" s="206" t="s">
        <v>190</v>
      </c>
      <c r="B1" s="194"/>
      <c r="C1" s="194"/>
      <c r="D1" s="194"/>
      <c r="E1" s="194"/>
      <c r="F1" s="194"/>
      <c r="G1" s="194"/>
      <c r="H1" s="194"/>
      <c r="I1" s="194"/>
    </row>
    <row r="2" spans="1:9" ht="18" x14ac:dyDescent="0.25">
      <c r="A2" s="2"/>
      <c r="B2" s="2"/>
      <c r="C2" s="2"/>
      <c r="D2" s="2"/>
      <c r="E2" s="2"/>
      <c r="F2" s="2"/>
      <c r="G2" s="2"/>
      <c r="H2" s="3"/>
      <c r="I2" s="3"/>
    </row>
    <row r="3" spans="1:9" ht="18" customHeight="1" x14ac:dyDescent="0.25">
      <c r="A3" s="200" t="s">
        <v>63</v>
      </c>
      <c r="B3" s="194"/>
      <c r="C3" s="194"/>
      <c r="D3" s="194"/>
      <c r="E3" s="194"/>
      <c r="F3" s="194"/>
      <c r="G3" s="194"/>
      <c r="H3" s="194"/>
      <c r="I3" s="194"/>
    </row>
    <row r="4" spans="1:9" ht="18" x14ac:dyDescent="0.25">
      <c r="A4" s="2"/>
      <c r="B4" s="2"/>
      <c r="C4" s="2"/>
      <c r="D4" s="2"/>
      <c r="E4" s="2"/>
      <c r="F4" s="2"/>
      <c r="G4" s="2"/>
      <c r="H4" s="3"/>
      <c r="I4" s="8" t="s">
        <v>2</v>
      </c>
    </row>
    <row r="5" spans="1:9" ht="25.5" x14ac:dyDescent="0.25">
      <c r="A5" s="232" t="s">
        <v>64</v>
      </c>
      <c r="B5" s="233"/>
      <c r="C5" s="234"/>
      <c r="D5" s="28" t="s">
        <v>65</v>
      </c>
      <c r="E5" s="104" t="s">
        <v>179</v>
      </c>
      <c r="F5" s="104" t="s">
        <v>180</v>
      </c>
      <c r="G5" s="104" t="s">
        <v>181</v>
      </c>
      <c r="H5" s="104" t="s">
        <v>37</v>
      </c>
      <c r="I5" s="104" t="s">
        <v>184</v>
      </c>
    </row>
    <row r="6" spans="1:9" s="115" customFormat="1" ht="25.5" x14ac:dyDescent="0.25">
      <c r="A6" s="235" t="s">
        <v>185</v>
      </c>
      <c r="B6" s="236"/>
      <c r="C6" s="237"/>
      <c r="D6" s="49" t="s">
        <v>186</v>
      </c>
      <c r="E6" s="152">
        <f>SUM(E7+E38)</f>
        <v>1923734.0000000002</v>
      </c>
      <c r="F6" s="152">
        <f t="shared" ref="F6:I6" si="0">SUM(F7+F38)</f>
        <v>2282551.5099999998</v>
      </c>
      <c r="G6" s="152">
        <f t="shared" si="0"/>
        <v>2198355.5100000002</v>
      </c>
      <c r="H6" s="152">
        <f t="shared" si="0"/>
        <v>2198355.5100000002</v>
      </c>
      <c r="I6" s="152">
        <f t="shared" si="0"/>
        <v>2198355.5100000002</v>
      </c>
    </row>
    <row r="7" spans="1:9" ht="25.5" x14ac:dyDescent="0.25">
      <c r="A7" s="235" t="s">
        <v>67</v>
      </c>
      <c r="B7" s="236"/>
      <c r="C7" s="237"/>
      <c r="D7" s="49" t="s">
        <v>68</v>
      </c>
      <c r="E7" s="152">
        <f>SUM(E8:E37)</f>
        <v>22039.489999999998</v>
      </c>
      <c r="F7" s="152">
        <f>SUM(F8:F37)</f>
        <v>69347.98</v>
      </c>
      <c r="G7" s="153">
        <f>SUM(G8:G37)</f>
        <v>37029.96</v>
      </c>
      <c r="H7" s="153">
        <f>SUM(H8:H37)</f>
        <v>37029.96</v>
      </c>
      <c r="I7" s="153">
        <f>SUM(I8:I37)</f>
        <v>37029.96</v>
      </c>
    </row>
    <row r="8" spans="1:9" ht="23.25" customHeight="1" x14ac:dyDescent="0.25">
      <c r="A8" s="238" t="s">
        <v>71</v>
      </c>
      <c r="B8" s="239"/>
      <c r="C8" s="239"/>
      <c r="D8" s="122" t="s">
        <v>72</v>
      </c>
      <c r="E8" s="154"/>
      <c r="F8" s="154"/>
      <c r="G8" s="154"/>
      <c r="H8" s="154"/>
      <c r="I8" s="154"/>
    </row>
    <row r="9" spans="1:9" s="45" customFormat="1" ht="15.75" customHeight="1" x14ac:dyDescent="0.25">
      <c r="A9" s="219" t="s">
        <v>77</v>
      </c>
      <c r="B9" s="220"/>
      <c r="C9" s="221"/>
      <c r="D9" s="117" t="s">
        <v>78</v>
      </c>
      <c r="E9" s="155"/>
      <c r="F9" s="156"/>
      <c r="G9" s="156"/>
      <c r="H9" s="156"/>
      <c r="I9" s="156"/>
    </row>
    <row r="10" spans="1:9" s="45" customFormat="1" ht="15.75" customHeight="1" x14ac:dyDescent="0.25">
      <c r="A10" s="216">
        <v>3</v>
      </c>
      <c r="B10" s="217"/>
      <c r="C10" s="218"/>
      <c r="D10" s="118" t="s">
        <v>38</v>
      </c>
      <c r="E10" s="154"/>
      <c r="F10" s="154"/>
      <c r="G10" s="154"/>
      <c r="H10" s="154"/>
      <c r="I10" s="154"/>
    </row>
    <row r="11" spans="1:9" s="113" customFormat="1" ht="15.75" customHeight="1" x14ac:dyDescent="0.25">
      <c r="A11" s="213">
        <v>31</v>
      </c>
      <c r="B11" s="214"/>
      <c r="C11" s="215"/>
      <c r="D11" s="118" t="s">
        <v>40</v>
      </c>
      <c r="E11" s="154">
        <v>750</v>
      </c>
      <c r="F11" s="154">
        <v>0</v>
      </c>
      <c r="G11" s="154"/>
      <c r="H11" s="154"/>
      <c r="I11" s="154"/>
    </row>
    <row r="12" spans="1:9" s="45" customFormat="1" ht="15" customHeight="1" x14ac:dyDescent="0.25">
      <c r="A12" s="213">
        <v>32</v>
      </c>
      <c r="B12" s="214"/>
      <c r="C12" s="215"/>
      <c r="D12" s="118" t="s">
        <v>40</v>
      </c>
      <c r="E12" s="154">
        <v>270</v>
      </c>
      <c r="F12" s="154">
        <v>0</v>
      </c>
      <c r="G12" s="154"/>
      <c r="H12" s="154"/>
      <c r="I12" s="154"/>
    </row>
    <row r="13" spans="1:9" x14ac:dyDescent="0.25">
      <c r="A13" s="243" t="s">
        <v>74</v>
      </c>
      <c r="B13" s="244"/>
      <c r="C13" s="245"/>
      <c r="D13" s="123" t="s">
        <v>73</v>
      </c>
      <c r="E13" s="155"/>
      <c r="F13" s="156"/>
      <c r="G13" s="156"/>
      <c r="H13" s="156"/>
      <c r="I13" s="156"/>
    </row>
    <row r="14" spans="1:9" x14ac:dyDescent="0.25">
      <c r="A14" s="216">
        <v>3</v>
      </c>
      <c r="B14" s="217"/>
      <c r="C14" s="218"/>
      <c r="D14" s="118" t="s">
        <v>38</v>
      </c>
      <c r="E14" s="133"/>
      <c r="F14" s="132"/>
      <c r="G14" s="132"/>
      <c r="H14" s="132"/>
      <c r="I14" s="157"/>
    </row>
    <row r="15" spans="1:9" x14ac:dyDescent="0.25">
      <c r="A15" s="213">
        <v>32</v>
      </c>
      <c r="B15" s="214"/>
      <c r="C15" s="215"/>
      <c r="D15" s="118" t="s">
        <v>40</v>
      </c>
      <c r="E15" s="133">
        <v>13703.91</v>
      </c>
      <c r="F15" s="132">
        <v>13800</v>
      </c>
      <c r="G15" s="132">
        <v>17500</v>
      </c>
      <c r="H15" s="132">
        <v>17500</v>
      </c>
      <c r="I15" s="157">
        <v>17500</v>
      </c>
    </row>
    <row r="16" spans="1:9" ht="16.5" customHeight="1" x14ac:dyDescent="0.25">
      <c r="A16" s="219" t="s">
        <v>201</v>
      </c>
      <c r="B16" s="220"/>
      <c r="C16" s="221"/>
      <c r="D16" s="188" t="s">
        <v>196</v>
      </c>
      <c r="E16" s="158"/>
      <c r="F16" s="159"/>
      <c r="G16" s="159"/>
      <c r="H16" s="159"/>
      <c r="I16" s="159"/>
    </row>
    <row r="17" spans="1:11" x14ac:dyDescent="0.25">
      <c r="A17" s="216">
        <v>3</v>
      </c>
      <c r="B17" s="217"/>
      <c r="C17" s="218"/>
      <c r="D17" s="118" t="s">
        <v>38</v>
      </c>
      <c r="E17" s="133"/>
      <c r="F17" s="132"/>
      <c r="G17" s="132"/>
      <c r="H17" s="132"/>
      <c r="I17" s="132"/>
      <c r="K17" s="50"/>
    </row>
    <row r="18" spans="1:11" ht="14.25" customHeight="1" x14ac:dyDescent="0.25">
      <c r="A18" s="213">
        <v>32</v>
      </c>
      <c r="B18" s="214"/>
      <c r="C18" s="215"/>
      <c r="D18" s="118" t="s">
        <v>40</v>
      </c>
      <c r="E18" s="133">
        <v>2860.84</v>
      </c>
      <c r="F18" s="132">
        <v>5000</v>
      </c>
      <c r="G18" s="132">
        <v>5000</v>
      </c>
      <c r="H18" s="132">
        <v>5000</v>
      </c>
      <c r="I18" s="132">
        <v>5000</v>
      </c>
    </row>
    <row r="19" spans="1:11" s="45" customFormat="1" ht="26.25" customHeight="1" x14ac:dyDescent="0.25">
      <c r="A19" s="228" t="s">
        <v>75</v>
      </c>
      <c r="B19" s="229"/>
      <c r="C19" s="230"/>
      <c r="D19" s="124" t="s">
        <v>76</v>
      </c>
      <c r="E19" s="133"/>
      <c r="F19" s="132"/>
      <c r="G19" s="132"/>
      <c r="H19" s="132"/>
      <c r="I19" s="132"/>
      <c r="K19" s="50"/>
    </row>
    <row r="20" spans="1:11" s="45" customFormat="1" ht="14.25" customHeight="1" x14ac:dyDescent="0.25">
      <c r="A20" s="219" t="s">
        <v>82</v>
      </c>
      <c r="B20" s="220"/>
      <c r="C20" s="221"/>
      <c r="D20" s="117" t="s">
        <v>78</v>
      </c>
      <c r="E20" s="158"/>
      <c r="F20" s="159"/>
      <c r="G20" s="159"/>
      <c r="H20" s="159"/>
      <c r="I20" s="159"/>
    </row>
    <row r="21" spans="1:11" s="45" customFormat="1" ht="14.25" customHeight="1" x14ac:dyDescent="0.25">
      <c r="A21" s="216">
        <v>3</v>
      </c>
      <c r="B21" s="217"/>
      <c r="C21" s="218"/>
      <c r="D21" s="118" t="s">
        <v>38</v>
      </c>
      <c r="E21" s="133"/>
      <c r="F21" s="132"/>
      <c r="G21" s="132"/>
      <c r="H21" s="132"/>
      <c r="I21" s="132"/>
    </row>
    <row r="22" spans="1:11" s="45" customFormat="1" ht="14.25" customHeight="1" x14ac:dyDescent="0.25">
      <c r="A22" s="213">
        <v>31</v>
      </c>
      <c r="B22" s="214"/>
      <c r="C22" s="215"/>
      <c r="D22" s="118" t="s">
        <v>39</v>
      </c>
      <c r="E22" s="133">
        <v>729.98</v>
      </c>
      <c r="F22" s="132">
        <v>729.98</v>
      </c>
      <c r="G22" s="132">
        <v>729.96</v>
      </c>
      <c r="H22" s="132">
        <v>729.96</v>
      </c>
      <c r="I22" s="132">
        <v>729.96</v>
      </c>
    </row>
    <row r="23" spans="1:11" s="103" customFormat="1" ht="28.5" customHeight="1" x14ac:dyDescent="0.25">
      <c r="A23" s="228" t="s">
        <v>176</v>
      </c>
      <c r="B23" s="229"/>
      <c r="C23" s="230"/>
      <c r="D23" s="124" t="s">
        <v>177</v>
      </c>
      <c r="E23" s="133"/>
      <c r="F23" s="132"/>
      <c r="G23" s="132"/>
      <c r="H23" s="132"/>
      <c r="I23" s="132"/>
    </row>
    <row r="24" spans="1:11" s="103" customFormat="1" ht="14.25" customHeight="1" x14ac:dyDescent="0.25">
      <c r="A24" s="219" t="s">
        <v>82</v>
      </c>
      <c r="B24" s="220"/>
      <c r="C24" s="221"/>
      <c r="D24" s="117" t="s">
        <v>78</v>
      </c>
      <c r="E24" s="158"/>
      <c r="F24" s="159"/>
      <c r="G24" s="159"/>
      <c r="H24" s="159"/>
      <c r="I24" s="159"/>
    </row>
    <row r="25" spans="1:11" s="103" customFormat="1" ht="14.25" customHeight="1" x14ac:dyDescent="0.25">
      <c r="A25" s="216">
        <v>3</v>
      </c>
      <c r="B25" s="217"/>
      <c r="C25" s="218"/>
      <c r="D25" s="118" t="s">
        <v>38</v>
      </c>
      <c r="E25" s="133"/>
      <c r="F25" s="132"/>
      <c r="G25" s="132"/>
      <c r="H25" s="132"/>
      <c r="I25" s="132"/>
    </row>
    <row r="26" spans="1:11" s="103" customFormat="1" ht="14.25" customHeight="1" x14ac:dyDescent="0.25">
      <c r="A26" s="213">
        <v>31</v>
      </c>
      <c r="B26" s="214"/>
      <c r="C26" s="215"/>
      <c r="D26" s="118" t="s">
        <v>39</v>
      </c>
      <c r="E26" s="133">
        <v>167.28</v>
      </c>
      <c r="F26" s="132">
        <v>0</v>
      </c>
      <c r="G26" s="132">
        <v>0</v>
      </c>
      <c r="H26" s="132">
        <v>0</v>
      </c>
      <c r="I26" s="132">
        <v>0</v>
      </c>
    </row>
    <row r="27" spans="1:11" s="103" customFormat="1" ht="14.25" customHeight="1" x14ac:dyDescent="0.25">
      <c r="A27" s="213">
        <v>32</v>
      </c>
      <c r="B27" s="214"/>
      <c r="C27" s="215"/>
      <c r="D27" s="118" t="s">
        <v>40</v>
      </c>
      <c r="E27" s="133"/>
      <c r="F27" s="132"/>
      <c r="G27" s="132"/>
      <c r="H27" s="132"/>
      <c r="I27" s="132"/>
    </row>
    <row r="28" spans="1:11" s="103" customFormat="1" ht="14.25" customHeight="1" x14ac:dyDescent="0.25">
      <c r="A28" s="213">
        <v>37</v>
      </c>
      <c r="B28" s="214"/>
      <c r="C28" s="215"/>
      <c r="D28" s="118" t="s">
        <v>178</v>
      </c>
      <c r="E28" s="133"/>
      <c r="F28" s="132"/>
      <c r="G28" s="132"/>
      <c r="H28" s="132"/>
      <c r="I28" s="132"/>
    </row>
    <row r="29" spans="1:11" s="45" customFormat="1" ht="37.5" customHeight="1" x14ac:dyDescent="0.25">
      <c r="A29" s="225" t="s">
        <v>80</v>
      </c>
      <c r="B29" s="226"/>
      <c r="C29" s="227"/>
      <c r="D29" s="125" t="s">
        <v>79</v>
      </c>
      <c r="E29" s="160"/>
      <c r="F29" s="161"/>
      <c r="G29" s="161"/>
      <c r="H29" s="161"/>
      <c r="I29" s="161"/>
    </row>
    <row r="30" spans="1:11" s="45" customFormat="1" ht="14.25" customHeight="1" x14ac:dyDescent="0.25">
      <c r="A30" s="219" t="s">
        <v>201</v>
      </c>
      <c r="B30" s="220"/>
      <c r="C30" s="221"/>
      <c r="D30" s="117" t="s">
        <v>196</v>
      </c>
      <c r="E30" s="158"/>
      <c r="F30" s="159"/>
      <c r="G30" s="159"/>
      <c r="H30" s="159"/>
      <c r="I30" s="159"/>
    </row>
    <row r="31" spans="1:11" s="45" customFormat="1" ht="14.25" customHeight="1" x14ac:dyDescent="0.25">
      <c r="A31" s="216">
        <v>3</v>
      </c>
      <c r="B31" s="217"/>
      <c r="C31" s="218"/>
      <c r="D31" s="118" t="s">
        <v>38</v>
      </c>
      <c r="E31" s="133"/>
      <c r="F31" s="132"/>
      <c r="G31" s="132"/>
      <c r="H31" s="132"/>
      <c r="I31" s="132"/>
    </row>
    <row r="32" spans="1:11" s="45" customFormat="1" ht="14.25" customHeight="1" x14ac:dyDescent="0.25">
      <c r="A32" s="213">
        <v>38</v>
      </c>
      <c r="B32" s="214"/>
      <c r="C32" s="215"/>
      <c r="D32" s="118" t="s">
        <v>81</v>
      </c>
      <c r="E32" s="133">
        <v>1852.93</v>
      </c>
      <c r="F32" s="132">
        <v>1818</v>
      </c>
      <c r="G32" s="132">
        <v>1800</v>
      </c>
      <c r="H32" s="132">
        <v>1800</v>
      </c>
      <c r="I32" s="132">
        <v>1800</v>
      </c>
    </row>
    <row r="33" spans="1:9" s="45" customFormat="1" ht="24.75" customHeight="1" x14ac:dyDescent="0.25">
      <c r="A33" s="228" t="s">
        <v>83</v>
      </c>
      <c r="B33" s="229"/>
      <c r="C33" s="230"/>
      <c r="D33" s="124" t="s">
        <v>195</v>
      </c>
      <c r="E33" s="133"/>
      <c r="F33" s="132"/>
      <c r="G33" s="132"/>
      <c r="H33" s="132"/>
      <c r="I33" s="132"/>
    </row>
    <row r="34" spans="1:9" s="45" customFormat="1" ht="14.25" customHeight="1" x14ac:dyDescent="0.25">
      <c r="A34" s="231" t="s">
        <v>202</v>
      </c>
      <c r="B34" s="220"/>
      <c r="C34" s="221"/>
      <c r="D34" s="117" t="s">
        <v>195</v>
      </c>
      <c r="E34" s="162"/>
      <c r="F34" s="163"/>
      <c r="G34" s="163"/>
      <c r="H34" s="164"/>
      <c r="I34" s="164"/>
    </row>
    <row r="35" spans="1:9" s="45" customFormat="1" ht="14.25" customHeight="1" x14ac:dyDescent="0.25">
      <c r="A35" s="216">
        <v>3</v>
      </c>
      <c r="B35" s="217"/>
      <c r="C35" s="218"/>
      <c r="D35" s="118" t="s">
        <v>38</v>
      </c>
      <c r="E35" s="133"/>
      <c r="F35" s="132"/>
      <c r="G35" s="132"/>
      <c r="H35" s="132"/>
      <c r="I35" s="132"/>
    </row>
    <row r="36" spans="1:9" s="45" customFormat="1" ht="14.25" customHeight="1" x14ac:dyDescent="0.25">
      <c r="A36" s="213">
        <v>32</v>
      </c>
      <c r="B36" s="214"/>
      <c r="C36" s="215"/>
      <c r="D36" s="118" t="s">
        <v>40</v>
      </c>
      <c r="E36" s="133">
        <v>1704.55</v>
      </c>
      <c r="F36" s="132">
        <v>48000</v>
      </c>
      <c r="G36" s="132">
        <v>12000</v>
      </c>
      <c r="H36" s="132">
        <v>12000</v>
      </c>
      <c r="I36" s="132">
        <v>12000</v>
      </c>
    </row>
    <row r="37" spans="1:9" s="45" customFormat="1" ht="14.25" customHeight="1" x14ac:dyDescent="0.25">
      <c r="A37" s="119"/>
      <c r="B37" s="120"/>
      <c r="C37" s="121"/>
      <c r="D37" s="118"/>
      <c r="E37" s="133"/>
      <c r="F37" s="132"/>
      <c r="G37" s="132"/>
      <c r="H37" s="132"/>
      <c r="I37" s="132"/>
    </row>
    <row r="38" spans="1:9" ht="25.5" x14ac:dyDescent="0.25">
      <c r="A38" s="240" t="s">
        <v>69</v>
      </c>
      <c r="B38" s="241"/>
      <c r="C38" s="242"/>
      <c r="D38" s="126" t="s">
        <v>70</v>
      </c>
      <c r="E38" s="165">
        <f>SUM(E39:E73)</f>
        <v>1901694.5100000002</v>
      </c>
      <c r="F38" s="165">
        <f t="shared" ref="F38" si="1">SUM(F39:F70)</f>
        <v>2213203.5299999998</v>
      </c>
      <c r="G38" s="165">
        <f>SUM(G39:G73)</f>
        <v>2161325.5500000003</v>
      </c>
      <c r="H38" s="165">
        <f t="shared" ref="H38:I38" si="2">SUM(H39:H73)</f>
        <v>2161325.5500000003</v>
      </c>
      <c r="I38" s="165">
        <f t="shared" si="2"/>
        <v>2161325.5500000003</v>
      </c>
    </row>
    <row r="39" spans="1:9" ht="25.5" customHeight="1" x14ac:dyDescent="0.25">
      <c r="A39" s="222" t="s">
        <v>84</v>
      </c>
      <c r="B39" s="223"/>
      <c r="C39" s="224"/>
      <c r="D39" s="116" t="s">
        <v>85</v>
      </c>
      <c r="E39" s="166"/>
      <c r="F39" s="167"/>
      <c r="G39" s="167"/>
      <c r="H39" s="168"/>
      <c r="I39" s="169"/>
    </row>
    <row r="40" spans="1:9" ht="15" customHeight="1" x14ac:dyDescent="0.25">
      <c r="A40" s="219" t="s">
        <v>203</v>
      </c>
      <c r="B40" s="220"/>
      <c r="C40" s="221"/>
      <c r="D40" s="117" t="s">
        <v>86</v>
      </c>
      <c r="E40" s="162"/>
      <c r="F40" s="163"/>
      <c r="G40" s="163"/>
      <c r="H40" s="164"/>
      <c r="I40" s="170"/>
    </row>
    <row r="41" spans="1:9" ht="15.75" customHeight="1" x14ac:dyDescent="0.25">
      <c r="A41" s="216">
        <v>3</v>
      </c>
      <c r="B41" s="217"/>
      <c r="C41" s="218"/>
      <c r="D41" s="118" t="s">
        <v>38</v>
      </c>
      <c r="E41" s="166"/>
      <c r="F41" s="167"/>
      <c r="G41" s="167"/>
      <c r="H41" s="168"/>
      <c r="I41" s="169"/>
    </row>
    <row r="42" spans="1:9" s="115" customFormat="1" ht="15.75" customHeight="1" x14ac:dyDescent="0.25">
      <c r="A42" s="213">
        <v>32</v>
      </c>
      <c r="B42" s="214"/>
      <c r="C42" s="215"/>
      <c r="D42" s="118" t="s">
        <v>40</v>
      </c>
      <c r="E42" s="166">
        <v>4.66</v>
      </c>
      <c r="F42" s="167"/>
      <c r="G42" s="167"/>
      <c r="H42" s="168"/>
      <c r="I42" s="168"/>
    </row>
    <row r="43" spans="1:9" ht="15.75" customHeight="1" x14ac:dyDescent="0.25">
      <c r="A43" s="213">
        <v>34</v>
      </c>
      <c r="B43" s="214"/>
      <c r="C43" s="215"/>
      <c r="D43" s="118" t="s">
        <v>87</v>
      </c>
      <c r="E43" s="166">
        <v>1.1299999999999999</v>
      </c>
      <c r="F43" s="167">
        <v>20</v>
      </c>
      <c r="G43" s="167">
        <v>2820</v>
      </c>
      <c r="H43" s="168">
        <v>2820</v>
      </c>
      <c r="I43" s="168">
        <v>2820</v>
      </c>
    </row>
    <row r="44" spans="1:9" ht="21.75" customHeight="1" x14ac:dyDescent="0.25">
      <c r="A44" s="219" t="s">
        <v>204</v>
      </c>
      <c r="B44" s="220"/>
      <c r="C44" s="221"/>
      <c r="D44" s="117" t="s">
        <v>88</v>
      </c>
      <c r="E44" s="162"/>
      <c r="F44" s="163"/>
      <c r="G44" s="163"/>
      <c r="H44" s="164"/>
      <c r="I44" s="170"/>
    </row>
    <row r="45" spans="1:9" ht="15.75" customHeight="1" x14ac:dyDescent="0.25">
      <c r="A45" s="216">
        <v>3</v>
      </c>
      <c r="B45" s="217"/>
      <c r="C45" s="218"/>
      <c r="D45" s="118" t="s">
        <v>38</v>
      </c>
      <c r="E45" s="166"/>
      <c r="F45" s="167"/>
      <c r="G45" s="167"/>
      <c r="H45" s="168"/>
      <c r="I45" s="169"/>
    </row>
    <row r="46" spans="1:9" ht="15.75" customHeight="1" x14ac:dyDescent="0.25">
      <c r="A46" s="213">
        <v>32</v>
      </c>
      <c r="B46" s="214"/>
      <c r="C46" s="215"/>
      <c r="D46" s="118" t="s">
        <v>40</v>
      </c>
      <c r="E46" s="166">
        <v>103007.09</v>
      </c>
      <c r="F46" s="167">
        <v>105957.38</v>
      </c>
      <c r="G46" s="167">
        <v>108908.21</v>
      </c>
      <c r="H46" s="168">
        <v>108908.21</v>
      </c>
      <c r="I46" s="168">
        <v>108908.21</v>
      </c>
    </row>
    <row r="47" spans="1:9" ht="15.75" customHeight="1" x14ac:dyDescent="0.25">
      <c r="A47" s="213">
        <v>34</v>
      </c>
      <c r="B47" s="214"/>
      <c r="C47" s="215"/>
      <c r="D47" s="118" t="s">
        <v>87</v>
      </c>
      <c r="E47" s="166">
        <v>954.07</v>
      </c>
      <c r="F47" s="167">
        <v>1000</v>
      </c>
      <c r="G47" s="167">
        <v>1000</v>
      </c>
      <c r="H47" s="168">
        <v>1000</v>
      </c>
      <c r="I47" s="168">
        <v>1000</v>
      </c>
    </row>
    <row r="48" spans="1:9" ht="15.75" customHeight="1" x14ac:dyDescent="0.25">
      <c r="A48" s="219" t="s">
        <v>74</v>
      </c>
      <c r="B48" s="220"/>
      <c r="C48" s="221"/>
      <c r="D48" s="117" t="s">
        <v>73</v>
      </c>
      <c r="E48" s="162"/>
      <c r="F48" s="163"/>
      <c r="G48" s="163"/>
      <c r="H48" s="164"/>
      <c r="I48" s="164"/>
    </row>
    <row r="49" spans="1:9" ht="15.75" customHeight="1" x14ac:dyDescent="0.25">
      <c r="A49" s="216">
        <v>3</v>
      </c>
      <c r="B49" s="217"/>
      <c r="C49" s="218"/>
      <c r="D49" s="118" t="s">
        <v>38</v>
      </c>
      <c r="E49" s="166"/>
      <c r="F49" s="167"/>
      <c r="G49" s="167"/>
      <c r="H49" s="168"/>
      <c r="I49" s="168"/>
    </row>
    <row r="50" spans="1:9" ht="15.75" customHeight="1" x14ac:dyDescent="0.25">
      <c r="A50" s="213">
        <v>32</v>
      </c>
      <c r="B50" s="214"/>
      <c r="C50" s="215"/>
      <c r="D50" s="118" t="s">
        <v>40</v>
      </c>
      <c r="E50" s="166">
        <v>5747.96</v>
      </c>
      <c r="F50" s="167">
        <v>8000</v>
      </c>
      <c r="G50" s="167">
        <v>8000</v>
      </c>
      <c r="H50" s="168">
        <v>8000</v>
      </c>
      <c r="I50" s="168">
        <v>8000</v>
      </c>
    </row>
    <row r="51" spans="1:9" ht="15.75" customHeight="1" x14ac:dyDescent="0.25">
      <c r="A51" s="213">
        <v>34</v>
      </c>
      <c r="B51" s="214"/>
      <c r="C51" s="215"/>
      <c r="D51" s="118" t="s">
        <v>87</v>
      </c>
      <c r="E51" s="166">
        <v>154.69999999999999</v>
      </c>
      <c r="F51" s="167">
        <v>200</v>
      </c>
      <c r="G51" s="167">
        <v>200</v>
      </c>
      <c r="H51" s="168">
        <v>200</v>
      </c>
      <c r="I51" s="168">
        <v>200</v>
      </c>
    </row>
    <row r="52" spans="1:9" ht="15.75" customHeight="1" x14ac:dyDescent="0.25">
      <c r="A52" s="219" t="s">
        <v>201</v>
      </c>
      <c r="B52" s="220"/>
      <c r="C52" s="221"/>
      <c r="D52" s="117" t="s">
        <v>196</v>
      </c>
      <c r="E52" s="162"/>
      <c r="F52" s="163"/>
      <c r="G52" s="163"/>
      <c r="H52" s="164"/>
      <c r="I52" s="164"/>
    </row>
    <row r="53" spans="1:9" ht="15.75" customHeight="1" x14ac:dyDescent="0.25">
      <c r="A53" s="216">
        <v>3</v>
      </c>
      <c r="B53" s="217"/>
      <c r="C53" s="218"/>
      <c r="D53" s="118" t="s">
        <v>38</v>
      </c>
      <c r="E53" s="166"/>
      <c r="F53" s="167"/>
      <c r="G53" s="167"/>
      <c r="H53" s="168"/>
      <c r="I53" s="168"/>
    </row>
    <row r="54" spans="1:9" ht="15.75" customHeight="1" x14ac:dyDescent="0.25">
      <c r="A54" s="213">
        <v>31</v>
      </c>
      <c r="B54" s="214"/>
      <c r="C54" s="215"/>
      <c r="D54" s="118" t="s">
        <v>39</v>
      </c>
      <c r="E54" s="166">
        <v>1769711.59</v>
      </c>
      <c r="F54" s="167">
        <v>2075156.15</v>
      </c>
      <c r="G54" s="167">
        <v>2015427.34</v>
      </c>
      <c r="H54" s="168">
        <v>2015427.34</v>
      </c>
      <c r="I54" s="168">
        <v>2015427.34</v>
      </c>
    </row>
    <row r="55" spans="1:9" ht="15.75" customHeight="1" x14ac:dyDescent="0.25">
      <c r="A55" s="213">
        <v>32</v>
      </c>
      <c r="B55" s="214"/>
      <c r="C55" s="215"/>
      <c r="D55" s="118" t="s">
        <v>40</v>
      </c>
      <c r="E55" s="166">
        <v>2783.57</v>
      </c>
      <c r="F55" s="167">
        <v>6000</v>
      </c>
      <c r="G55" s="167">
        <v>6000</v>
      </c>
      <c r="H55" s="168">
        <v>6000</v>
      </c>
      <c r="I55" s="168">
        <v>6000</v>
      </c>
    </row>
    <row r="56" spans="1:9" s="47" customFormat="1" ht="14.25" customHeight="1" x14ac:dyDescent="0.25">
      <c r="A56" s="119">
        <v>34</v>
      </c>
      <c r="B56" s="120"/>
      <c r="C56" s="121"/>
      <c r="D56" s="118" t="s">
        <v>87</v>
      </c>
      <c r="E56" s="166">
        <v>0</v>
      </c>
      <c r="F56" s="167">
        <v>0</v>
      </c>
      <c r="G56" s="167">
        <v>0</v>
      </c>
      <c r="H56" s="168">
        <v>0</v>
      </c>
      <c r="I56" s="168">
        <v>0</v>
      </c>
    </row>
    <row r="57" spans="1:9" ht="15.75" customHeight="1" x14ac:dyDescent="0.25">
      <c r="A57" s="219" t="s">
        <v>205</v>
      </c>
      <c r="B57" s="220"/>
      <c r="C57" s="221"/>
      <c r="D57" s="117" t="s">
        <v>89</v>
      </c>
      <c r="E57" s="162"/>
      <c r="F57" s="163"/>
      <c r="G57" s="163"/>
      <c r="H57" s="164"/>
      <c r="I57" s="164"/>
    </row>
    <row r="58" spans="1:9" ht="15.75" customHeight="1" x14ac:dyDescent="0.25">
      <c r="A58" s="216">
        <v>3</v>
      </c>
      <c r="B58" s="217"/>
      <c r="C58" s="218"/>
      <c r="D58" s="118" t="s">
        <v>38</v>
      </c>
      <c r="E58" s="166"/>
      <c r="F58" s="167"/>
      <c r="G58" s="167"/>
      <c r="H58" s="168"/>
      <c r="I58" s="168"/>
    </row>
    <row r="59" spans="1:9" ht="15.75" customHeight="1" x14ac:dyDescent="0.25">
      <c r="A59" s="213">
        <v>32</v>
      </c>
      <c r="B59" s="214"/>
      <c r="C59" s="215"/>
      <c r="D59" s="118" t="s">
        <v>40</v>
      </c>
      <c r="E59" s="166">
        <v>14210</v>
      </c>
      <c r="F59" s="167">
        <v>13760</v>
      </c>
      <c r="G59" s="167">
        <v>13760</v>
      </c>
      <c r="H59" s="168">
        <v>13760</v>
      </c>
      <c r="I59" s="168">
        <v>13760</v>
      </c>
    </row>
    <row r="60" spans="1:9" ht="15.75" customHeight="1" x14ac:dyDescent="0.25">
      <c r="A60" s="213">
        <v>34</v>
      </c>
      <c r="B60" s="214"/>
      <c r="C60" s="215"/>
      <c r="D60" s="118" t="s">
        <v>87</v>
      </c>
      <c r="E60" s="166">
        <v>0</v>
      </c>
      <c r="F60" s="167">
        <v>10</v>
      </c>
      <c r="G60" s="167">
        <v>10</v>
      </c>
      <c r="H60" s="168">
        <v>10</v>
      </c>
      <c r="I60" s="168">
        <v>10</v>
      </c>
    </row>
    <row r="61" spans="1:9" ht="22.5" customHeight="1" x14ac:dyDescent="0.25">
      <c r="A61" s="222" t="s">
        <v>90</v>
      </c>
      <c r="B61" s="223"/>
      <c r="C61" s="224"/>
      <c r="D61" s="116" t="s">
        <v>91</v>
      </c>
      <c r="E61" s="166"/>
      <c r="F61" s="167"/>
      <c r="G61" s="167"/>
      <c r="H61" s="168"/>
      <c r="I61" s="168"/>
    </row>
    <row r="62" spans="1:9" ht="15.75" customHeight="1" x14ac:dyDescent="0.25">
      <c r="A62" s="219" t="s">
        <v>82</v>
      </c>
      <c r="B62" s="220"/>
      <c r="C62" s="221"/>
      <c r="D62" s="117" t="s">
        <v>78</v>
      </c>
      <c r="E62" s="162"/>
      <c r="F62" s="163"/>
      <c r="G62" s="163"/>
      <c r="H62" s="164"/>
      <c r="I62" s="164"/>
    </row>
    <row r="63" spans="1:9" ht="20.25" customHeight="1" x14ac:dyDescent="0.25">
      <c r="A63" s="216">
        <v>4</v>
      </c>
      <c r="B63" s="217"/>
      <c r="C63" s="218"/>
      <c r="D63" s="118" t="s">
        <v>41</v>
      </c>
      <c r="E63" s="166"/>
      <c r="F63" s="167"/>
      <c r="G63" s="167"/>
      <c r="H63" s="168"/>
      <c r="I63" s="168"/>
    </row>
    <row r="64" spans="1:9" ht="24" customHeight="1" x14ac:dyDescent="0.25">
      <c r="A64" s="213">
        <v>42</v>
      </c>
      <c r="B64" s="214"/>
      <c r="C64" s="215"/>
      <c r="D64" s="118" t="s">
        <v>66</v>
      </c>
      <c r="E64" s="166">
        <v>3049</v>
      </c>
      <c r="F64" s="167"/>
      <c r="G64" s="167"/>
      <c r="H64" s="168"/>
      <c r="I64" s="168"/>
    </row>
    <row r="65" spans="1:9" ht="15.75" customHeight="1" x14ac:dyDescent="0.25">
      <c r="A65" s="219" t="s">
        <v>74</v>
      </c>
      <c r="B65" s="220"/>
      <c r="C65" s="221"/>
      <c r="D65" s="117" t="s">
        <v>73</v>
      </c>
      <c r="E65" s="162"/>
      <c r="F65" s="163"/>
      <c r="G65" s="163"/>
      <c r="H65" s="164"/>
      <c r="I65" s="164"/>
    </row>
    <row r="66" spans="1:9" ht="20.25" customHeight="1" x14ac:dyDescent="0.25">
      <c r="A66" s="216">
        <v>4</v>
      </c>
      <c r="B66" s="217"/>
      <c r="C66" s="218"/>
      <c r="D66" s="118" t="s">
        <v>41</v>
      </c>
      <c r="E66" s="166"/>
      <c r="F66" s="167"/>
      <c r="G66" s="167"/>
      <c r="H66" s="168"/>
      <c r="I66" s="168"/>
    </row>
    <row r="67" spans="1:9" ht="22.5" customHeight="1" x14ac:dyDescent="0.25">
      <c r="A67" s="213">
        <v>42</v>
      </c>
      <c r="B67" s="214"/>
      <c r="C67" s="215"/>
      <c r="D67" s="118" t="s">
        <v>66</v>
      </c>
      <c r="E67" s="166">
        <v>958.22</v>
      </c>
      <c r="F67" s="167">
        <v>2000</v>
      </c>
      <c r="G67" s="167">
        <v>2000</v>
      </c>
      <c r="H67" s="168">
        <v>2000</v>
      </c>
      <c r="I67" s="168">
        <v>2000</v>
      </c>
    </row>
    <row r="68" spans="1:9" ht="15.75" customHeight="1" x14ac:dyDescent="0.25">
      <c r="A68" s="219" t="s">
        <v>201</v>
      </c>
      <c r="B68" s="220"/>
      <c r="C68" s="221"/>
      <c r="D68" s="117" t="s">
        <v>196</v>
      </c>
      <c r="E68" s="162"/>
      <c r="F68" s="163"/>
      <c r="G68" s="163"/>
      <c r="H68" s="164"/>
      <c r="I68" s="164"/>
    </row>
    <row r="69" spans="1:9" ht="23.25" customHeight="1" x14ac:dyDescent="0.25">
      <c r="A69" s="216">
        <v>4</v>
      </c>
      <c r="B69" s="217"/>
      <c r="C69" s="218"/>
      <c r="D69" s="118" t="s">
        <v>41</v>
      </c>
      <c r="E69" s="166"/>
      <c r="F69" s="167"/>
      <c r="G69" s="167"/>
      <c r="H69" s="168"/>
      <c r="I69" s="168"/>
    </row>
    <row r="70" spans="1:9" ht="21" customHeight="1" x14ac:dyDescent="0.25">
      <c r="A70" s="213">
        <v>42</v>
      </c>
      <c r="B70" s="214"/>
      <c r="C70" s="215"/>
      <c r="D70" s="118" t="s">
        <v>66</v>
      </c>
      <c r="E70" s="167">
        <v>1112.52</v>
      </c>
      <c r="F70" s="167">
        <v>1100</v>
      </c>
      <c r="G70" s="167">
        <v>1200</v>
      </c>
      <c r="H70" s="168">
        <v>1200</v>
      </c>
      <c r="I70" s="168">
        <v>1200</v>
      </c>
    </row>
    <row r="71" spans="1:9" s="103" customFormat="1" ht="14.25" customHeight="1" x14ac:dyDescent="0.25">
      <c r="A71" s="219" t="s">
        <v>203</v>
      </c>
      <c r="B71" s="220"/>
      <c r="C71" s="221"/>
      <c r="D71" s="117" t="s">
        <v>86</v>
      </c>
      <c r="E71" s="162"/>
      <c r="F71" s="163"/>
      <c r="G71" s="163"/>
      <c r="H71" s="164"/>
      <c r="I71" s="170"/>
    </row>
    <row r="72" spans="1:9" s="115" customFormat="1" ht="21.75" customHeight="1" x14ac:dyDescent="0.25">
      <c r="A72" s="216">
        <v>4</v>
      </c>
      <c r="B72" s="217"/>
      <c r="C72" s="218"/>
      <c r="D72" s="118" t="s">
        <v>41</v>
      </c>
      <c r="E72" s="166"/>
      <c r="F72" s="167"/>
      <c r="G72" s="167"/>
      <c r="H72" s="168"/>
      <c r="I72" s="168"/>
    </row>
    <row r="73" spans="1:9" s="103" customFormat="1" ht="23.25" customHeight="1" x14ac:dyDescent="0.25">
      <c r="A73" s="213">
        <v>42</v>
      </c>
      <c r="B73" s="214"/>
      <c r="C73" s="215"/>
      <c r="D73" s="118" t="s">
        <v>66</v>
      </c>
      <c r="E73" s="167"/>
      <c r="F73" s="167"/>
      <c r="G73" s="167">
        <v>2000</v>
      </c>
      <c r="H73" s="168">
        <v>2000</v>
      </c>
      <c r="I73" s="168">
        <v>2000</v>
      </c>
    </row>
    <row r="74" spans="1:9" ht="15.75" customHeight="1" x14ac:dyDescent="0.25">
      <c r="A74" s="106" t="s">
        <v>191</v>
      </c>
      <c r="B74" s="106"/>
      <c r="C74" s="107"/>
      <c r="D74" s="111"/>
      <c r="E74" s="171"/>
      <c r="F74" s="171"/>
      <c r="G74" s="171"/>
      <c r="H74" s="171"/>
      <c r="I74" s="171"/>
    </row>
    <row r="75" spans="1:9" ht="15.75" customHeight="1" x14ac:dyDescent="0.25">
      <c r="A75" s="109" t="s">
        <v>189</v>
      </c>
      <c r="B75" s="107"/>
      <c r="C75" s="107"/>
      <c r="D75" s="111"/>
      <c r="E75" s="171"/>
      <c r="F75" s="171"/>
      <c r="G75" s="171"/>
      <c r="H75" s="171"/>
      <c r="I75" s="171"/>
    </row>
    <row r="76" spans="1:9" ht="15.75" customHeight="1" x14ac:dyDescent="0.25">
      <c r="A76" s="109" t="s">
        <v>192</v>
      </c>
      <c r="B76" s="107"/>
      <c r="C76" s="107"/>
      <c r="D76" s="111"/>
    </row>
    <row r="77" spans="1:9" ht="15.75" customHeight="1" x14ac:dyDescent="0.25">
      <c r="A77" s="111"/>
      <c r="B77" s="111"/>
      <c r="C77" s="111"/>
      <c r="D77" s="111"/>
    </row>
    <row r="78" spans="1:9" ht="15.75" customHeight="1" x14ac:dyDescent="0.25">
      <c r="A78" s="110" t="s">
        <v>153</v>
      </c>
      <c r="B78" s="110"/>
      <c r="C78" s="110"/>
      <c r="D78" s="110"/>
      <c r="E78" s="110"/>
      <c r="F78" s="110"/>
      <c r="G78" s="68"/>
      <c r="H78" s="107"/>
      <c r="I78" s="69"/>
    </row>
    <row r="79" spans="1:9" ht="15.75" customHeight="1" x14ac:dyDescent="0.25">
      <c r="A79" s="110" t="s">
        <v>154</v>
      </c>
      <c r="B79" s="110"/>
      <c r="C79" s="110"/>
      <c r="D79" s="110"/>
      <c r="E79" s="110"/>
      <c r="F79" s="110"/>
      <c r="G79" s="68"/>
      <c r="H79" s="69"/>
      <c r="I79" s="69"/>
    </row>
    <row r="80" spans="1:9" ht="15.75" customHeight="1" x14ac:dyDescent="0.25">
      <c r="A80" s="110" t="s">
        <v>155</v>
      </c>
      <c r="B80" s="110"/>
      <c r="C80" s="110"/>
      <c r="D80" s="110"/>
      <c r="E80" s="110"/>
      <c r="F80" s="110"/>
      <c r="G80" s="68"/>
      <c r="H80" s="110" t="s">
        <v>156</v>
      </c>
      <c r="I80" s="51"/>
    </row>
    <row r="81" spans="1:9" ht="15.75" customHeight="1" x14ac:dyDescent="0.25">
      <c r="A81" s="110"/>
      <c r="B81" s="110"/>
      <c r="C81" s="110"/>
      <c r="D81" s="110"/>
      <c r="E81" s="110"/>
      <c r="F81" s="110"/>
      <c r="G81" s="68"/>
      <c r="H81" s="110" t="s">
        <v>157</v>
      </c>
      <c r="I81" s="51"/>
    </row>
    <row r="82" spans="1:9" ht="15.75" customHeight="1" x14ac:dyDescent="0.25">
      <c r="A82" s="110"/>
      <c r="B82" s="110"/>
      <c r="C82" s="110"/>
      <c r="D82" s="110"/>
      <c r="E82" s="110"/>
      <c r="F82" s="110"/>
      <c r="G82" s="68"/>
      <c r="H82" s="110" t="s">
        <v>158</v>
      </c>
      <c r="I82" s="51"/>
    </row>
    <row r="83" spans="1:9" ht="15.75" customHeight="1" x14ac:dyDescent="0.25"/>
    <row r="84" spans="1:9" ht="15.75" customHeight="1" x14ac:dyDescent="0.25"/>
    <row r="85" spans="1:9" ht="15.75" customHeight="1" x14ac:dyDescent="0.25"/>
    <row r="86" spans="1:9" ht="15.75" customHeight="1" x14ac:dyDescent="0.25"/>
    <row r="87" spans="1:9" ht="15.75" customHeight="1" x14ac:dyDescent="0.25"/>
    <row r="88" spans="1:9" ht="15.75" customHeight="1" x14ac:dyDescent="0.25"/>
    <row r="89" spans="1:9" ht="15.75" customHeight="1" x14ac:dyDescent="0.25"/>
    <row r="90" spans="1:9" ht="15.75" customHeight="1" x14ac:dyDescent="0.25"/>
    <row r="91" spans="1:9" ht="15.75" customHeight="1" x14ac:dyDescent="0.25"/>
    <row r="92" spans="1:9" ht="15.75" customHeight="1" x14ac:dyDescent="0.25"/>
    <row r="93" spans="1:9" ht="15.75" customHeight="1" x14ac:dyDescent="0.25"/>
    <row r="94" spans="1:9" ht="15.75" customHeight="1" x14ac:dyDescent="0.25"/>
    <row r="95" spans="1:9" ht="15.75" customHeight="1" x14ac:dyDescent="0.25"/>
    <row r="96" spans="1:9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</sheetData>
  <mergeCells count="69">
    <mergeCell ref="A72:C72"/>
    <mergeCell ref="A42:C42"/>
    <mergeCell ref="A6:C6"/>
    <mergeCell ref="A24:C24"/>
    <mergeCell ref="A25:C25"/>
    <mergeCell ref="A28:C28"/>
    <mergeCell ref="A26:C26"/>
    <mergeCell ref="A27:C27"/>
    <mergeCell ref="A71:C71"/>
    <mergeCell ref="A12:C12"/>
    <mergeCell ref="A18:C18"/>
    <mergeCell ref="A22:C22"/>
    <mergeCell ref="A20:C20"/>
    <mergeCell ref="A13:C13"/>
    <mergeCell ref="A14:C14"/>
    <mergeCell ref="A15:C15"/>
    <mergeCell ref="A73:C73"/>
    <mergeCell ref="A1:I1"/>
    <mergeCell ref="A3:I3"/>
    <mergeCell ref="A5:C5"/>
    <mergeCell ref="A7:C7"/>
    <mergeCell ref="A8:C8"/>
    <mergeCell ref="A43:C43"/>
    <mergeCell ref="A44:C44"/>
    <mergeCell ref="A21:C21"/>
    <mergeCell ref="A38:C38"/>
    <mergeCell ref="A39:C39"/>
    <mergeCell ref="A40:C40"/>
    <mergeCell ref="A41:C41"/>
    <mergeCell ref="A23:C23"/>
    <mergeCell ref="A9:C9"/>
    <mergeCell ref="A10:C10"/>
    <mergeCell ref="A16:C16"/>
    <mergeCell ref="A17:C17"/>
    <mergeCell ref="A19:C19"/>
    <mergeCell ref="A46:C46"/>
    <mergeCell ref="A47:C47"/>
    <mergeCell ref="A48:C48"/>
    <mergeCell ref="A49:C49"/>
    <mergeCell ref="A29:C29"/>
    <mergeCell ref="A30:C30"/>
    <mergeCell ref="A31:C31"/>
    <mergeCell ref="A32:C32"/>
    <mergeCell ref="A33:C33"/>
    <mergeCell ref="A34:C34"/>
    <mergeCell ref="A35:C35"/>
    <mergeCell ref="A36:C36"/>
    <mergeCell ref="A70:C70"/>
    <mergeCell ref="A61:C61"/>
    <mergeCell ref="A62:C62"/>
    <mergeCell ref="A63:C63"/>
    <mergeCell ref="A64:C64"/>
    <mergeCell ref="A65:C65"/>
    <mergeCell ref="A11:C11"/>
    <mergeCell ref="A66:C66"/>
    <mergeCell ref="A67:C67"/>
    <mergeCell ref="A68:C68"/>
    <mergeCell ref="A69:C69"/>
    <mergeCell ref="A55:C55"/>
    <mergeCell ref="A57:C57"/>
    <mergeCell ref="A58:C58"/>
    <mergeCell ref="A59:C59"/>
    <mergeCell ref="A60:C60"/>
    <mergeCell ref="A50:C50"/>
    <mergeCell ref="A51:C51"/>
    <mergeCell ref="A52:C52"/>
    <mergeCell ref="A53:C53"/>
    <mergeCell ref="A54:C54"/>
    <mergeCell ref="A45:C45"/>
  </mergeCells>
  <pageMargins left="0.7" right="0.7" top="0.75" bottom="0.75" header="0" footer="0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2025-11-21T14:06:02Z</cp:lastPrinted>
  <dcterms:created xsi:type="dcterms:W3CDTF">2024-10-11T05:38:14Z</dcterms:created>
  <dcterms:modified xsi:type="dcterms:W3CDTF">2025-11-21T14:43:51Z</dcterms:modified>
</cp:coreProperties>
</file>